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Kristine\Desktop\"/>
    </mc:Choice>
  </mc:AlternateContent>
  <xr:revisionPtr revIDLastSave="0" documentId="8_{D08F3D35-960F-45C0-BCB1-2166C003BDD6}" xr6:coauthVersionLast="45" xr6:coauthVersionMax="45" xr10:uidLastSave="{00000000-0000-0000-0000-000000000000}"/>
  <workbookProtection lockStructure="1"/>
  <bookViews>
    <workbookView xWindow="-120" yWindow="-120" windowWidth="29040" windowHeight="15840" activeTab="5" xr2:uid="{8851E64E-7AB6-4263-B3B2-D8E1D569CE3A}"/>
  </bookViews>
  <sheets>
    <sheet name="Overview" sheetId="1" r:id="rId1"/>
    <sheet name="Instructions" sheetId="4" r:id="rId2"/>
    <sheet name="Spending Summary" sheetId="8" r:id="rId3"/>
    <sheet name="PPP Loan Forgiveness Calculator" sheetId="11" r:id="rId4"/>
    <sheet name="PPP Loan Tracker" sheetId="5" r:id="rId5"/>
    <sheet name="EIDL Loan Tracker"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7" i="11" l="1"/>
  <c r="AB56" i="5" l="1"/>
  <c r="AB55" i="5"/>
  <c r="AB54" i="5"/>
  <c r="AB46" i="5"/>
  <c r="AB47" i="5"/>
  <c r="AB48" i="5"/>
  <c r="AB49" i="5"/>
  <c r="AB50" i="5"/>
  <c r="AB45" i="5"/>
  <c r="Z51" i="5"/>
  <c r="K51" i="5"/>
  <c r="K59" i="5" s="1"/>
  <c r="L51" i="5"/>
  <c r="L59" i="5" s="1"/>
  <c r="M51" i="5"/>
  <c r="N51" i="5"/>
  <c r="O51" i="5"/>
  <c r="P51" i="5"/>
  <c r="Q51" i="5"/>
  <c r="Q59" i="5" s="1"/>
  <c r="R51" i="5"/>
  <c r="S51" i="5"/>
  <c r="T51" i="5"/>
  <c r="T59" i="5" s="1"/>
  <c r="U51" i="5"/>
  <c r="U59" i="5" s="1"/>
  <c r="V51" i="5"/>
  <c r="V59" i="5" s="1"/>
  <c r="W51" i="5"/>
  <c r="W59" i="5" s="1"/>
  <c r="X51" i="5"/>
  <c r="X59" i="5" s="1"/>
  <c r="Y51" i="5"/>
  <c r="K57" i="5"/>
  <c r="L57" i="5"/>
  <c r="M57" i="5"/>
  <c r="N57" i="5"/>
  <c r="O57" i="5"/>
  <c r="P57" i="5"/>
  <c r="Q57" i="5"/>
  <c r="R57" i="5"/>
  <c r="R59" i="5" s="1"/>
  <c r="S57" i="5"/>
  <c r="S59" i="5" s="1"/>
  <c r="T57" i="5"/>
  <c r="U57" i="5"/>
  <c r="V57" i="5"/>
  <c r="W57" i="5"/>
  <c r="X57" i="5"/>
  <c r="Y57" i="5"/>
  <c r="Z57" i="5"/>
  <c r="M59" i="5"/>
  <c r="N59" i="5"/>
  <c r="O59" i="5"/>
  <c r="P59" i="5"/>
  <c r="Y59" i="5"/>
  <c r="Z59" i="5"/>
  <c r="K38" i="5"/>
  <c r="L38" i="5"/>
  <c r="M38" i="5"/>
  <c r="N38" i="5"/>
  <c r="O38" i="5"/>
  <c r="P38" i="5" s="1"/>
  <c r="K39" i="5"/>
  <c r="L39" i="5"/>
  <c r="M39" i="5"/>
  <c r="N39" i="5"/>
  <c r="O39" i="5"/>
  <c r="P39" i="5" l="1"/>
  <c r="Q38" i="5"/>
  <c r="C52" i="9"/>
  <c r="Q39" i="5" l="1"/>
  <c r="R38" i="5"/>
  <c r="C9" i="9"/>
  <c r="C10" i="9" s="1"/>
  <c r="C64" i="11"/>
  <c r="C51" i="11"/>
  <c r="C82" i="11"/>
  <c r="C84" i="11" s="1"/>
  <c r="C5" i="5"/>
  <c r="C6" i="5" s="1"/>
  <c r="R39" i="5" l="1"/>
  <c r="S38" i="5"/>
  <c r="B70" i="9"/>
  <c r="B66" i="9"/>
  <c r="B67" i="9"/>
  <c r="B68" i="9"/>
  <c r="B69" i="9"/>
  <c r="B65" i="9"/>
  <c r="B57" i="9"/>
  <c r="B58" i="9"/>
  <c r="B59" i="9"/>
  <c r="B60" i="9"/>
  <c r="B61" i="9"/>
  <c r="B56" i="9"/>
  <c r="C8" i="9"/>
  <c r="C6" i="9"/>
  <c r="C5" i="9"/>
  <c r="C30" i="5"/>
  <c r="S39" i="5" l="1"/>
  <c r="T38" i="5"/>
  <c r="C8" i="5"/>
  <c r="C41" i="5" s="1"/>
  <c r="T39" i="5" l="1"/>
  <c r="U38" i="5"/>
  <c r="B28" i="5"/>
  <c r="B29" i="5"/>
  <c r="B27" i="5"/>
  <c r="B23" i="5"/>
  <c r="B22" i="5"/>
  <c r="B21" i="5"/>
  <c r="B20" i="5"/>
  <c r="B19" i="5"/>
  <c r="B18" i="5"/>
  <c r="D41" i="9"/>
  <c r="D42" i="9"/>
  <c r="U39" i="5" l="1"/>
  <c r="V38" i="5"/>
  <c r="C9" i="11"/>
  <c r="C30" i="11" s="1"/>
  <c r="D37" i="9"/>
  <c r="D20" i="9"/>
  <c r="W38" i="5" l="1"/>
  <c r="V39" i="5"/>
  <c r="C75" i="11"/>
  <c r="X38" i="5" l="1"/>
  <c r="W39" i="5"/>
  <c r="XEI61" i="11"/>
  <c r="Y38" i="5" l="1"/>
  <c r="X39" i="5"/>
  <c r="C36" i="8"/>
  <c r="D9" i="8" s="1"/>
  <c r="E37" i="9"/>
  <c r="D22" i="9"/>
  <c r="E22" i="9" s="1"/>
  <c r="D25" i="9"/>
  <c r="E25" i="9" s="1"/>
  <c r="P70" i="9"/>
  <c r="E41" i="9" s="1"/>
  <c r="P68" i="9"/>
  <c r="D40" i="9" s="1"/>
  <c r="E40" i="9" s="1"/>
  <c r="P67" i="9"/>
  <c r="D39" i="9" s="1"/>
  <c r="E39" i="9" s="1"/>
  <c r="P66" i="9"/>
  <c r="D38" i="9" s="1"/>
  <c r="E38" i="9" s="1"/>
  <c r="P65" i="9"/>
  <c r="P61" i="9"/>
  <c r="P60" i="9"/>
  <c r="D24" i="9" s="1"/>
  <c r="E24" i="9" s="1"/>
  <c r="P59" i="9"/>
  <c r="D23" i="9" s="1"/>
  <c r="E23" i="9" s="1"/>
  <c r="P58" i="9"/>
  <c r="P57" i="9"/>
  <c r="D21" i="9" s="1"/>
  <c r="E21" i="9" s="1"/>
  <c r="P56" i="9"/>
  <c r="K71" i="9"/>
  <c r="L71" i="9"/>
  <c r="L73" i="9" s="1"/>
  <c r="M71" i="9"/>
  <c r="M73" i="9" s="1"/>
  <c r="N71" i="9"/>
  <c r="K73" i="9"/>
  <c r="K62" i="9"/>
  <c r="L62" i="9"/>
  <c r="M62" i="9"/>
  <c r="N62" i="9"/>
  <c r="C73" i="9"/>
  <c r="J71" i="9"/>
  <c r="I71" i="9"/>
  <c r="H71" i="9"/>
  <c r="H73" i="9" s="1"/>
  <c r="G71" i="9"/>
  <c r="F71" i="9"/>
  <c r="E71" i="9"/>
  <c r="E73" i="9" s="1"/>
  <c r="D71" i="9"/>
  <c r="D73" i="9" s="1"/>
  <c r="C71" i="9"/>
  <c r="J62" i="9"/>
  <c r="J73" i="9" s="1"/>
  <c r="I62" i="9"/>
  <c r="I73" i="9" s="1"/>
  <c r="H62" i="9"/>
  <c r="G62" i="9"/>
  <c r="G73" i="9" s="1"/>
  <c r="F62" i="9"/>
  <c r="F73" i="9" s="1"/>
  <c r="E62" i="9"/>
  <c r="D62" i="9"/>
  <c r="C62" i="9"/>
  <c r="C49" i="9"/>
  <c r="C43" i="9"/>
  <c r="C16" i="9"/>
  <c r="C26" i="9"/>
  <c r="Z38" i="5" l="1"/>
  <c r="Z39" i="5" s="1"/>
  <c r="Y39" i="5"/>
  <c r="C38" i="8"/>
  <c r="D49" i="9"/>
  <c r="C50" i="9"/>
  <c r="P71" i="9"/>
  <c r="E42" i="9" s="1"/>
  <c r="E43" i="9" s="1"/>
  <c r="C42" i="8"/>
  <c r="D10" i="8" s="1"/>
  <c r="P62" i="9"/>
  <c r="N73" i="9"/>
  <c r="C53" i="9"/>
  <c r="D52" i="9" s="1"/>
  <c r="D53" i="9" s="1"/>
  <c r="E52" i="9" s="1"/>
  <c r="E53" i="9" s="1"/>
  <c r="F52" i="9" s="1"/>
  <c r="F53" i="9" s="1"/>
  <c r="G52" i="9" s="1"/>
  <c r="G53" i="9" s="1"/>
  <c r="H52" i="9" s="1"/>
  <c r="H53" i="9" s="1"/>
  <c r="I52" i="9" s="1"/>
  <c r="I53" i="9" s="1"/>
  <c r="J52" i="9" s="1"/>
  <c r="J53" i="9" s="1"/>
  <c r="K52" i="9" s="1"/>
  <c r="K53" i="9" s="1"/>
  <c r="L52" i="9" s="1"/>
  <c r="L53" i="9" s="1"/>
  <c r="M52" i="9" s="1"/>
  <c r="M53" i="9" s="1"/>
  <c r="N52" i="9" s="1"/>
  <c r="N53" i="9" s="1"/>
  <c r="P53" i="9" s="1"/>
  <c r="P52" i="9"/>
  <c r="C33" i="9"/>
  <c r="C34" i="9" s="1"/>
  <c r="D33" i="9"/>
  <c r="C17" i="9"/>
  <c r="D26" i="9"/>
  <c r="C39" i="8" s="1"/>
  <c r="D16" i="9"/>
  <c r="D14" i="5"/>
  <c r="C22" i="8" s="1"/>
  <c r="C9" i="8" s="1"/>
  <c r="C14" i="5"/>
  <c r="D29" i="5"/>
  <c r="E29" i="5" s="1"/>
  <c r="D28" i="5"/>
  <c r="E28" i="5" s="1"/>
  <c r="D27" i="5"/>
  <c r="D19" i="5"/>
  <c r="E19" i="5" s="1"/>
  <c r="D20" i="5"/>
  <c r="E20" i="5" s="1"/>
  <c r="D21" i="5"/>
  <c r="E21" i="5" s="1"/>
  <c r="D22" i="5"/>
  <c r="E22" i="5" s="1"/>
  <c r="D23" i="5"/>
  <c r="E23" i="5" s="1"/>
  <c r="C38" i="5"/>
  <c r="C57" i="5"/>
  <c r="D57" i="5"/>
  <c r="E57" i="5"/>
  <c r="F57" i="5"/>
  <c r="G57" i="5"/>
  <c r="H57" i="5"/>
  <c r="I57" i="5"/>
  <c r="C51" i="5"/>
  <c r="D51" i="5"/>
  <c r="E51" i="5"/>
  <c r="F51" i="5"/>
  <c r="G51" i="5"/>
  <c r="H51" i="5"/>
  <c r="I51" i="5"/>
  <c r="C24" i="5"/>
  <c r="E49" i="9" l="1"/>
  <c r="D50" i="9"/>
  <c r="D18" i="5"/>
  <c r="E18" i="5" s="1"/>
  <c r="E24" i="5" s="1"/>
  <c r="D38" i="5"/>
  <c r="C39" i="5"/>
  <c r="D15" i="8"/>
  <c r="D16" i="8" s="1"/>
  <c r="C40" i="8"/>
  <c r="D43" i="9"/>
  <c r="C43" i="8" s="1"/>
  <c r="P73" i="9"/>
  <c r="D17" i="9"/>
  <c r="E20" i="9"/>
  <c r="E26" i="9" s="1"/>
  <c r="AB57" i="5"/>
  <c r="AB51" i="5"/>
  <c r="F59" i="5"/>
  <c r="E59" i="5"/>
  <c r="H59" i="5"/>
  <c r="G59" i="5"/>
  <c r="J57" i="5"/>
  <c r="D59" i="5"/>
  <c r="C59" i="5"/>
  <c r="I59" i="5"/>
  <c r="C32" i="5"/>
  <c r="C15" i="5" s="1"/>
  <c r="J51" i="5"/>
  <c r="F49" i="9" l="1"/>
  <c r="E50" i="9"/>
  <c r="C44" i="8"/>
  <c r="D24" i="5"/>
  <c r="C24" i="11" s="1"/>
  <c r="C32" i="11" s="1"/>
  <c r="E38" i="5"/>
  <c r="D39" i="5"/>
  <c r="D34" i="9"/>
  <c r="AB59" i="5"/>
  <c r="E27" i="5"/>
  <c r="E30" i="5" s="1"/>
  <c r="D30" i="5"/>
  <c r="C33" i="11" s="1"/>
  <c r="J59" i="5"/>
  <c r="G49" i="9" l="1"/>
  <c r="F50" i="9"/>
  <c r="C24" i="8"/>
  <c r="F38" i="5"/>
  <c r="E39" i="5"/>
  <c r="C34" i="11"/>
  <c r="D32" i="5"/>
  <c r="D15" i="5" s="1"/>
  <c r="C25" i="8"/>
  <c r="H49" i="9" l="1"/>
  <c r="G50" i="9"/>
  <c r="C26" i="8"/>
  <c r="C28" i="8" s="1"/>
  <c r="E32" i="5"/>
  <c r="C36" i="11"/>
  <c r="D32" i="11"/>
  <c r="C38" i="11" s="1"/>
  <c r="G38" i="5"/>
  <c r="F39" i="5"/>
  <c r="D33" i="11"/>
  <c r="I49" i="9" l="1"/>
  <c r="H50" i="9"/>
  <c r="C66" i="11"/>
  <c r="D34" i="11"/>
  <c r="H38" i="5"/>
  <c r="G39" i="5"/>
  <c r="C42" i="5"/>
  <c r="D41" i="5" s="1"/>
  <c r="D42" i="5" s="1"/>
  <c r="E41" i="5" s="1"/>
  <c r="E42" i="5" s="1"/>
  <c r="F41" i="5" s="1"/>
  <c r="F42" i="5" s="1"/>
  <c r="G41" i="5" s="1"/>
  <c r="G42" i="5" s="1"/>
  <c r="H41" i="5" s="1"/>
  <c r="H42" i="5" s="1"/>
  <c r="AB41" i="5"/>
  <c r="I41" i="5" l="1"/>
  <c r="I42" i="5" s="1"/>
  <c r="J49" i="9"/>
  <c r="I50" i="9"/>
  <c r="I38" i="5"/>
  <c r="H39" i="5"/>
  <c r="C86" i="11"/>
  <c r="C10" i="11" s="1"/>
  <c r="C40" i="11"/>
  <c r="J41" i="5" l="1"/>
  <c r="J42" i="5" s="1"/>
  <c r="K41" i="5" s="1"/>
  <c r="K42" i="5" s="1"/>
  <c r="L41" i="5" s="1"/>
  <c r="L42" i="5" s="1"/>
  <c r="M41" i="5" s="1"/>
  <c r="M42" i="5" s="1"/>
  <c r="N41" i="5" s="1"/>
  <c r="N42" i="5" s="1"/>
  <c r="O41" i="5" s="1"/>
  <c r="O42" i="5" s="1"/>
  <c r="P41" i="5" s="1"/>
  <c r="P42" i="5" s="1"/>
  <c r="Q41" i="5" s="1"/>
  <c r="Q42" i="5" s="1"/>
  <c r="R41" i="5" s="1"/>
  <c r="R42" i="5" s="1"/>
  <c r="S41" i="5" s="1"/>
  <c r="S42" i="5" s="1"/>
  <c r="T41" i="5" s="1"/>
  <c r="T42" i="5" s="1"/>
  <c r="U41" i="5" s="1"/>
  <c r="U42" i="5" s="1"/>
  <c r="V41" i="5" s="1"/>
  <c r="V42" i="5" s="1"/>
  <c r="W41" i="5" s="1"/>
  <c r="W42" i="5" s="1"/>
  <c r="X41" i="5" s="1"/>
  <c r="X42" i="5" s="1"/>
  <c r="Y41" i="5" s="1"/>
  <c r="Y42" i="5" s="1"/>
  <c r="Z41" i="5" s="1"/>
  <c r="Z42" i="5" s="1"/>
  <c r="J50" i="9"/>
  <c r="K49" i="9"/>
  <c r="C15" i="11"/>
  <c r="C16" i="11" s="1"/>
  <c r="C30" i="8"/>
  <c r="C10" i="8" s="1"/>
  <c r="C15" i="8" s="1"/>
  <c r="C16" i="8" s="1"/>
  <c r="J38" i="5"/>
  <c r="J39" i="5" s="1"/>
  <c r="I39" i="5"/>
  <c r="AB42" i="5" l="1"/>
  <c r="L49" i="9"/>
  <c r="K50" i="9"/>
  <c r="M49" i="9" l="1"/>
  <c r="L50" i="9"/>
  <c r="N49" i="9" l="1"/>
  <c r="N50" i="9" s="1"/>
  <c r="M50" i="9"/>
</calcChain>
</file>

<file path=xl/sharedStrings.xml><?xml version="1.0" encoding="utf-8"?>
<sst xmlns="http://schemas.openxmlformats.org/spreadsheetml/2006/main" count="281" uniqueCount="222">
  <si>
    <t>PPP Loan Amount</t>
  </si>
  <si>
    <t>Payroll Costs</t>
  </si>
  <si>
    <t>Other Costs</t>
  </si>
  <si>
    <t>Remaining Proceeds</t>
  </si>
  <si>
    <t>Gross Salaries / Wages / Commissions / Cash Tips</t>
  </si>
  <si>
    <t>Employee Retirement Benefits</t>
  </si>
  <si>
    <t>Total Payroll Costs</t>
  </si>
  <si>
    <t>Health Care Benefits</t>
  </si>
  <si>
    <t>Payments for Vacation / Severance / Parental / Family / Medical / Sick Leave</t>
  </si>
  <si>
    <t>Actual</t>
  </si>
  <si>
    <t>Variance</t>
  </si>
  <si>
    <t>Rent</t>
  </si>
  <si>
    <t>Covered Period - Start</t>
  </si>
  <si>
    <t>Covered Period - End</t>
  </si>
  <si>
    <t>Utilities (Electric / Gas / Water / Internet / Telephone / Transportation)</t>
  </si>
  <si>
    <t>Interest on Mortgages on Real / Personal Property</t>
  </si>
  <si>
    <t>Allowance for Dismissal or Separation</t>
  </si>
  <si>
    <t>Total Other Costs</t>
  </si>
  <si>
    <t>b)</t>
  </si>
  <si>
    <t>a)</t>
  </si>
  <si>
    <t>Week 1</t>
  </si>
  <si>
    <t>Week 2</t>
  </si>
  <si>
    <t>Week 3</t>
  </si>
  <si>
    <t>Week 4</t>
  </si>
  <si>
    <t>Week 5</t>
  </si>
  <si>
    <t>Week 6</t>
  </si>
  <si>
    <t>Week 7</t>
  </si>
  <si>
    <t>Week 8</t>
  </si>
  <si>
    <t>Total</t>
  </si>
  <si>
    <t>Projected</t>
  </si>
  <si>
    <t xml:space="preserve">Payroll Costs: </t>
  </si>
  <si>
    <t xml:space="preserve">Other Costs: </t>
  </si>
  <si>
    <t>Potential Loan Forgivable</t>
  </si>
  <si>
    <t>Potential Loan Payable</t>
  </si>
  <si>
    <t>Total Costs Spent</t>
  </si>
  <si>
    <t xml:space="preserve">Projected VS. Actual Spending </t>
  </si>
  <si>
    <t xml:space="preserve">Actual Spending Tracker </t>
  </si>
  <si>
    <t>Available Proceeds</t>
  </si>
  <si>
    <t>PPP Loan Amount Received</t>
  </si>
  <si>
    <t>Total Loan Received</t>
  </si>
  <si>
    <t>SBA PPP LOAN SPENDING TRACKER</t>
  </si>
  <si>
    <t>SPENDING SUMMARY</t>
  </si>
  <si>
    <t>State Payroll Taxes</t>
  </si>
  <si>
    <t>Total EIDL Loan Amount Received</t>
  </si>
  <si>
    <t>Loan Received Date</t>
  </si>
  <si>
    <t>Total Number of Employees</t>
  </si>
  <si>
    <t>Week 9</t>
  </si>
  <si>
    <t>Week 10</t>
  </si>
  <si>
    <t>Week 11</t>
  </si>
  <si>
    <t>Week 12</t>
  </si>
  <si>
    <t>SBA EIDL LOAN SPENDING TRACKER</t>
  </si>
  <si>
    <t>Total Forgivable EIDL Grant</t>
  </si>
  <si>
    <t>Forgivable EIDL Grant</t>
  </si>
  <si>
    <t>Remaining EIDL Grant</t>
  </si>
  <si>
    <t>Total EIDL Grant Spent (Forgivable)</t>
  </si>
  <si>
    <t>EIDL Grant Spending Tracker (Forgivable)</t>
  </si>
  <si>
    <t xml:space="preserve">Expenses: </t>
  </si>
  <si>
    <t>EIDL Loan Spending Tracker (NOT Forgivable)</t>
  </si>
  <si>
    <t>Unforgivable EIDL Loan</t>
  </si>
  <si>
    <t>Remaining EIDL Loan</t>
  </si>
  <si>
    <t xml:space="preserve">Total Unforgivable EIDL Loan Spent </t>
  </si>
  <si>
    <t>c)</t>
  </si>
  <si>
    <t>Actual Spending Tracker</t>
  </si>
  <si>
    <t>Total Forgivable EIDL Grant Spent</t>
  </si>
  <si>
    <t>Total Unforgivable EIDL Loan Spent</t>
  </si>
  <si>
    <t>Total EIDL Loan Spent</t>
  </si>
  <si>
    <t>Total EIDL Loan Payable</t>
  </si>
  <si>
    <t xml:space="preserve">Forgivable EIDL Grant: </t>
  </si>
  <si>
    <t xml:space="preserve">Unforgivable EIDL Loan: </t>
  </si>
  <si>
    <t>Annual Interest Rate</t>
  </si>
  <si>
    <t>Annual Interest Expense</t>
  </si>
  <si>
    <t>Term (Years)</t>
  </si>
  <si>
    <t>EIDL Loan Amount</t>
  </si>
  <si>
    <t>Total PPP Loan Spent</t>
  </si>
  <si>
    <t>SBA Loan + Interest Payable</t>
  </si>
  <si>
    <t>PPP Loan</t>
  </si>
  <si>
    <t>EIDL Loan</t>
  </si>
  <si>
    <t>Loan Received</t>
  </si>
  <si>
    <t>Total Interst Payable</t>
  </si>
  <si>
    <t>Actual PPP Loan Spending Summary</t>
  </si>
  <si>
    <t>Actual EIDL Loan Spending Summary</t>
  </si>
  <si>
    <t>Available EIDL Grant (Forgivable)</t>
  </si>
  <si>
    <t>Actual EIDL Grant Spent (Forgivable)</t>
  </si>
  <si>
    <t>Remaining EIDL Grant (Forgivable)</t>
  </si>
  <si>
    <t>Actual EIDL Loan Spent (Unforgivable)</t>
  </si>
  <si>
    <t>Remaining EIDL Loan (Unforgivable)</t>
  </si>
  <si>
    <t>Available EIDL Loan (Unforgivable)</t>
  </si>
  <si>
    <t>PPP Loan Forgiveness Calculator</t>
  </si>
  <si>
    <t>Max. Loan Forgivable</t>
  </si>
  <si>
    <t>Min. Loan Payable</t>
  </si>
  <si>
    <t>Option 1 - Average FTE during 021519-063019</t>
  </si>
  <si>
    <t>Option 2 - Average FTE during 010120-022920</t>
  </si>
  <si>
    <t>Reduction to Loan Forgiveness</t>
  </si>
  <si>
    <t>d)</t>
  </si>
  <si>
    <t>Reduction in Salaries</t>
  </si>
  <si>
    <t>Amount</t>
  </si>
  <si>
    <t>Percentage</t>
  </si>
  <si>
    <t>Average Salary / Wage Rate for Q1 2020</t>
  </si>
  <si>
    <t>Option 1 - Average FTE in 2020 during the Covered Period</t>
  </si>
  <si>
    <t>Option 2 - Total Number of FTE on 063020</t>
  </si>
  <si>
    <t>Remaining Proceeds**</t>
  </si>
  <si>
    <t>Salary / Wages during the Covered Period</t>
  </si>
  <si>
    <t>Week - Start</t>
  </si>
  <si>
    <t>Week - End</t>
  </si>
  <si>
    <t>75/25 Test</t>
  </si>
  <si>
    <t>FTE Test</t>
  </si>
  <si>
    <t>Expense 1</t>
  </si>
  <si>
    <t>Expense 2</t>
  </si>
  <si>
    <t>Expense 3</t>
  </si>
  <si>
    <t>Expense 4</t>
  </si>
  <si>
    <t>Expense 5</t>
  </si>
  <si>
    <t>Expense 6</t>
  </si>
  <si>
    <t>Expense 7</t>
  </si>
  <si>
    <t>Expense 8</t>
  </si>
  <si>
    <t>Expense 9</t>
  </si>
  <si>
    <t>Expense 10</t>
  </si>
  <si>
    <t>Expense 11</t>
  </si>
  <si>
    <t>Expense 12</t>
  </si>
  <si>
    <t>Potential Loan Forgivable **</t>
  </si>
  <si>
    <t>** See Tab. PPP Loan Forgiveness Calculator for details</t>
  </si>
  <si>
    <t>SBA LOAN TOOL KIT OVERVIEW</t>
  </si>
  <si>
    <t>STEP-BY-STEP INSTRUCTIONS</t>
  </si>
  <si>
    <t>PPP Loan Tracker</t>
  </si>
  <si>
    <t>Plug in PPP Loan details below. *</t>
  </si>
  <si>
    <t>* Enter data directly in cells D9 and D10 on this page (highlighted in yellow). It will populate details to the correct cells in PPP Loan Tracker template.</t>
  </si>
  <si>
    <t>PPP Loan Received Date **</t>
  </si>
  <si>
    <t xml:space="preserve"> </t>
  </si>
  <si>
    <t xml:space="preserve">Under section b) Actual Spending Tracker, enter ACTUAL weekly spendings in payroll and other costs during the 8-week covered period. </t>
  </si>
  <si>
    <t xml:space="preserve">You are only allowed to spend PPP loan on those expenses listed in lines 17-31. </t>
  </si>
  <si>
    <t xml:space="preserve"> - Gross Salaries / Wages / Commissions / Cash Tips
 - Payments for Vacation / Severance / Parental / Family / Medical / Sick Leave
 - Allowance for Dismissal or Separation
 - Health Care Benefits
 - Employee Retirement Benefits
 - State Payroll Taxes</t>
  </si>
  <si>
    <t xml:space="preserve">Other Eligible Costs: </t>
  </si>
  <si>
    <t xml:space="preserve"> - Rent 
 - Utilities (Electric / Gas / Water / Internet / Telephone / Transportation)  
 - Interest on Mortgages on Real / Personal Property </t>
  </si>
  <si>
    <t>EIDL Loan Tracker</t>
  </si>
  <si>
    <t xml:space="preserve">Enter actual expenses into correct weeks and only enter expenses that are spent during the covered period. </t>
  </si>
  <si>
    <t xml:space="preserve">Under section a) Projected VS. Actual Spending, project TOTAL spendings in payroll and other costs during the 8-week covered period in column C - Projected. </t>
  </si>
  <si>
    <t xml:space="preserve">Total of actual spending will be populated to Actual column (Column D) in section a. </t>
  </si>
  <si>
    <t xml:space="preserve">Review varaince between Projected and Actual spending of PPP loan, make decisions on movement &amp; cuts: </t>
  </si>
  <si>
    <t xml:space="preserve"> - Do I need to make changes to pay dates? </t>
  </si>
  <si>
    <t xml:space="preserve"> - Do I need to run off-cycle payroll? </t>
  </si>
  <si>
    <t xml:space="preserve"> - Am I over-/under-spending? </t>
  </si>
  <si>
    <t>Plug in EIDL Loan details below. *</t>
  </si>
  <si>
    <t xml:space="preserve">* Enter data directly in cells I9 and I10 on this page (highlighted in blue). It will populate details to the correct cells in EIDL Loan Tracker template. </t>
  </si>
  <si>
    <t>EIDL Loan Received Date</t>
  </si>
  <si>
    <t>EIDL Loan Amount Received</t>
  </si>
  <si>
    <t>Total # of Employees **</t>
  </si>
  <si>
    <t>** This will determine the amount of EIDL loan forgivable.</t>
  </si>
  <si>
    <t xml:space="preserve">Section a) EIDL Grant Spending Tracker (Forgivable) will keep track of all money spent with forgivable EIDL grant. </t>
  </si>
  <si>
    <t xml:space="preserve">The maximum forgivable EIDL grant is $10,000, but the amount can decrease depending on the total number of employees you have. </t>
  </si>
  <si>
    <t xml:space="preserve">Project any operation expenses that you will use the forgivable grant for. List the expenses in column B and total projected spending in column C. </t>
  </si>
  <si>
    <t xml:space="preserve">NOTE: </t>
  </si>
  <si>
    <t xml:space="preserve">If you received the PPP Loan as well , you should NOT use the EIDL Loan on any payroll costs. </t>
  </si>
  <si>
    <t xml:space="preserve">Section b) EIDL Loan Spending Tracker (NOT Forgivable) will keep track of all money spent with unforgivable EIDL loan (which equals to Total EIDL Loan Received - Forgivable EIDL Grant). </t>
  </si>
  <si>
    <t xml:space="preserve">Project any operation expenses that you will use the unforgivable loan for. List the expenses in column B and total projected spending in column C. </t>
  </si>
  <si>
    <t xml:space="preserve">Section c) Actual Spending Tracker will keep track of actual money spent with EIDL loan. </t>
  </si>
  <si>
    <t xml:space="preserve">Start with forgivable EIDL grant, and enter actual money spent on operation expenses (other than payroll, if you also received PPP Loan). </t>
  </si>
  <si>
    <t xml:space="preserve">Total of actual spending will be populated to Actual column (Column D) in section a and b. </t>
  </si>
  <si>
    <t>Loan Payable</t>
  </si>
  <si>
    <t xml:space="preserve">Notes: </t>
  </si>
  <si>
    <t>Full-Time Equivalent Employee Test</t>
  </si>
  <si>
    <t xml:space="preserve">Loan-forgiveness is proportionally reduced by the % decrease in employee retention. </t>
  </si>
  <si>
    <t xml:space="preserve">Employee Retention = </t>
  </si>
  <si>
    <t>FTE during Covered Period - (1)</t>
  </si>
  <si>
    <t>FTE prior to Covered Period - (2)</t>
  </si>
  <si>
    <t>(1) FTE During Covered Period</t>
  </si>
  <si>
    <t>(2) FTE Prior to Covered Period</t>
  </si>
  <si>
    <t xml:space="preserve">Reduction in Salaries </t>
  </si>
  <si>
    <t>Potential Forgivable Amount = Maximum Loan Forgivable x (1 - Employee Retention %)</t>
  </si>
  <si>
    <t xml:space="preserve">Forgivable amount will be reduced dollar-for-dollar by the difference between current pay and 75% of the original pay (based on 2020 Q1 wage rates). </t>
  </si>
  <si>
    <r>
      <t xml:space="preserve">This rule only applies to those inidividuals whose annual earnings was </t>
    </r>
    <r>
      <rPr>
        <i/>
        <sz val="9"/>
        <color rgb="FFC00000"/>
        <rFont val="Calibri"/>
        <family val="2"/>
        <scheme val="minor"/>
      </rPr>
      <t>less than $100,000 in 2019</t>
    </r>
    <r>
      <rPr>
        <i/>
        <sz val="9"/>
        <color theme="1"/>
        <rFont val="Calibri"/>
        <family val="2"/>
        <scheme val="minor"/>
      </rPr>
      <t xml:space="preserve">. </t>
    </r>
  </si>
  <si>
    <r>
      <t xml:space="preserve">(1) Use the </t>
    </r>
    <r>
      <rPr>
        <i/>
        <sz val="9"/>
        <color rgb="FFC00000"/>
        <rFont val="Calibri"/>
        <family val="2"/>
        <scheme val="minor"/>
      </rPr>
      <t>greater</t>
    </r>
    <r>
      <rPr>
        <i/>
        <sz val="9"/>
        <color theme="1"/>
        <rFont val="Calibri"/>
        <family val="2"/>
        <scheme val="minor"/>
      </rPr>
      <t xml:space="preserve"> of the two options</t>
    </r>
  </si>
  <si>
    <r>
      <t xml:space="preserve">(2) Use the </t>
    </r>
    <r>
      <rPr>
        <i/>
        <sz val="9"/>
        <color rgb="FFC00000"/>
        <rFont val="Calibri"/>
        <family val="2"/>
        <scheme val="minor"/>
      </rPr>
      <t>lesser</t>
    </r>
    <r>
      <rPr>
        <i/>
        <sz val="9"/>
        <color theme="1"/>
        <rFont val="Calibri"/>
        <family val="2"/>
        <scheme val="minor"/>
      </rPr>
      <t xml:space="preserve"> of the two options</t>
    </r>
  </si>
  <si>
    <t>2. Review projected and actual spendings</t>
  </si>
  <si>
    <t>3. Make decisions on movements &amp; cuts on actual spendings</t>
  </si>
  <si>
    <t xml:space="preserve">4. Track records of all SBA-loan related spending and evaluate eligibility for loan forgiveness. </t>
  </si>
  <si>
    <r>
      <t xml:space="preserve">With the </t>
    </r>
    <r>
      <rPr>
        <b/>
        <i/>
        <sz val="9"/>
        <color theme="1"/>
        <rFont val="Calibri"/>
        <family val="2"/>
        <scheme val="minor"/>
      </rPr>
      <t>SBA Loan Tool Kit</t>
    </r>
    <r>
      <rPr>
        <sz val="9"/>
        <color theme="1"/>
        <rFont val="Calibri"/>
        <family val="2"/>
        <scheme val="minor"/>
      </rPr>
      <t xml:space="preserve">, you will be able to: </t>
    </r>
  </si>
  <si>
    <t>1. Project and track actual spending with SBA Loans</t>
  </si>
  <si>
    <t>Total Interest Payable</t>
  </si>
  <si>
    <t>EIDL Advance Amount</t>
  </si>
  <si>
    <t xml:space="preserve">If your payroll schedule is weekly/biweekly, enter "Yes" below. </t>
  </si>
  <si>
    <t>Payroll Schedule is Weekly / Biweekly</t>
  </si>
  <si>
    <t>First Pay Period following PPP Loan Received Date ***</t>
  </si>
  <si>
    <t>*** If you are on biweekly (or more frequent) payroll schedule, you may elect to calculate payroll costs starting from the first day of the first pay period following the date you received the PPP loan.  
       For example, if you received the PPP loan on 5/1/2020 and the first pay period was on 5/4/2020, enter 5/4/2020 in cell D14.</t>
  </si>
  <si>
    <t>No</t>
  </si>
  <si>
    <t>DISCLAIMER</t>
  </si>
  <si>
    <t xml:space="preserve">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t>
  </si>
  <si>
    <t>EIDL Advance Received</t>
  </si>
  <si>
    <t xml:space="preserve">EIDL Advance Received (Yes / No) </t>
  </si>
  <si>
    <t xml:space="preserve">If you received EIDL advance, SBA will deduct EIDL advance amounts from the forgiveness amount remitted to the lender. </t>
  </si>
  <si>
    <t xml:space="preserve">EIDL Advance equals to $1,000 times number of employees, with a maximum of $10,000. </t>
  </si>
  <si>
    <t>Average FTE during 021520-042620</t>
  </si>
  <si>
    <t>Average FTE prior to 021520</t>
  </si>
  <si>
    <t>Total Number of FTE on 063020</t>
  </si>
  <si>
    <t>FTE Reduction Exception</t>
  </si>
  <si>
    <t>FTE Reduction Exception - Safe Harbor</t>
  </si>
  <si>
    <t>(1) FTE employee level reduced in the period beginning February 15, 2020 and ending April 26, 2020</t>
  </si>
  <si>
    <t>(2) FTE employee level is restored by not later than 06/30/2020 to its FTE employee levels in the Borrower's pay period that included 02/15/2020</t>
  </si>
  <si>
    <r>
      <t xml:space="preserve">If </t>
    </r>
    <r>
      <rPr>
        <i/>
        <sz val="9"/>
        <color rgb="FFC00000"/>
        <rFont val="Calibri"/>
        <family val="2"/>
        <scheme val="minor"/>
      </rPr>
      <t>both</t>
    </r>
    <r>
      <rPr>
        <i/>
        <sz val="9"/>
        <color theme="1"/>
        <rFont val="Calibri"/>
        <family val="2"/>
        <scheme val="minor"/>
      </rPr>
      <t xml:space="preserve"> conditions are met, the applicable law and regulation exempt certain borrowers from loan forgiveness reduction based on FTE employee levels. </t>
    </r>
  </si>
  <si>
    <t>Eligible Payroll Costs</t>
  </si>
  <si>
    <t>Gross Pay in Excess of $15,385 Cap</t>
  </si>
  <si>
    <t xml:space="preserve">b) </t>
  </si>
  <si>
    <t>e)</t>
  </si>
  <si>
    <t>f)</t>
  </si>
  <si>
    <t>g)</t>
  </si>
  <si>
    <t xml:space="preserve">For each individual, the gross pay of the eight-week period is capped at $15,385 (the eight-week equivalent of $100,000 per year). </t>
  </si>
  <si>
    <t xml:space="preserve">** Enter the exact date the loan was deposited to the bank account. This will determine the end date of the 24-week covered period. </t>
  </si>
  <si>
    <t>60 / 40 Test</t>
  </si>
  <si>
    <t xml:space="preserve">PPP Loan may be fully forgiven (100%), if you spent more than 60% of the loan on Payroll Costs. </t>
  </si>
  <si>
    <r>
      <t xml:space="preserve">60/40 test will determine the </t>
    </r>
    <r>
      <rPr>
        <i/>
        <sz val="9"/>
        <color rgb="FFC00000"/>
        <rFont val="Calibri"/>
        <family val="2"/>
        <scheme val="minor"/>
      </rPr>
      <t>maximum</t>
    </r>
    <r>
      <rPr>
        <i/>
        <sz val="9"/>
        <color theme="1"/>
        <rFont val="Calibri"/>
        <family val="2"/>
        <scheme val="minor"/>
      </rPr>
      <t xml:space="preserve"> amount of loan forgivable. The forgivable amount may further decrease if you do not meet the other two tests. </t>
    </r>
  </si>
  <si>
    <t>Week 13</t>
  </si>
  <si>
    <t>Week 14</t>
  </si>
  <si>
    <t>Week 15</t>
  </si>
  <si>
    <t>Week 16</t>
  </si>
  <si>
    <t>Week 17</t>
  </si>
  <si>
    <t>Week 18</t>
  </si>
  <si>
    <t>Week 19</t>
  </si>
  <si>
    <t>Week 20</t>
  </si>
  <si>
    <t>Week 21</t>
  </si>
  <si>
    <t>Week 22</t>
  </si>
  <si>
    <t>Week 23</t>
  </si>
  <si>
    <t>Week 24</t>
  </si>
  <si>
    <r>
      <t xml:space="preserve">If you spend less than 60% on payroll costs, </t>
    </r>
    <r>
      <rPr>
        <i/>
        <sz val="9"/>
        <color rgb="FFC00000"/>
        <rFont val="Calibri"/>
        <family val="2"/>
        <scheme val="minor"/>
      </rPr>
      <t>none</t>
    </r>
    <r>
      <rPr>
        <i/>
        <sz val="9"/>
        <color theme="1"/>
        <rFont val="Calibri"/>
        <family val="2"/>
        <scheme val="minor"/>
      </rPr>
      <t xml:space="preserve"> of the loan will be forgiven. </t>
    </r>
  </si>
  <si>
    <t>Last updated: 06/04/2020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</si>
</sst>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7" x14ac:knownFonts="1">
    <font>
      <sz val="11"/>
      <color theme="1"/>
      <name val="Calibri"/>
      <family val="2"/>
      <scheme val="minor"/>
    </font>
    <font>
      <sz val="11"/>
      <color theme="1"/>
      <name val="Calibri"/>
      <family val="2"/>
      <scheme val="minor"/>
    </font>
    <font>
      <sz val="9"/>
      <color theme="1"/>
      <name val="Calibri"/>
      <family val="2"/>
      <scheme val="minor"/>
    </font>
    <font>
      <b/>
      <i/>
      <sz val="11"/>
      <color theme="1"/>
      <name val="Calibri"/>
      <family val="2"/>
      <scheme val="minor"/>
    </font>
    <font>
      <sz val="10"/>
      <color theme="1"/>
      <name val="Calibri"/>
      <family val="2"/>
      <scheme val="minor"/>
    </font>
    <font>
      <b/>
      <sz val="9"/>
      <color theme="1"/>
      <name val="Calibri"/>
      <family val="2"/>
      <scheme val="minor"/>
    </font>
    <font>
      <u/>
      <sz val="9"/>
      <color theme="1"/>
      <name val="Calibri"/>
      <family val="2"/>
      <scheme val="minor"/>
    </font>
    <font>
      <sz val="8"/>
      <name val="Calibri"/>
      <family val="2"/>
      <scheme val="minor"/>
    </font>
    <font>
      <i/>
      <sz val="9"/>
      <color theme="1"/>
      <name val="Calibri"/>
      <family val="2"/>
      <scheme val="minor"/>
    </font>
    <font>
      <i/>
      <sz val="9"/>
      <color theme="4" tint="-0.249977111117893"/>
      <name val="Calibri"/>
      <family val="2"/>
      <scheme val="minor"/>
    </font>
    <font>
      <i/>
      <sz val="9"/>
      <color theme="1" tint="0.499984740745262"/>
      <name val="Calibri"/>
      <family val="2"/>
      <scheme val="minor"/>
    </font>
    <font>
      <b/>
      <sz val="10"/>
      <color theme="1"/>
      <name val="Calibri"/>
      <family val="2"/>
      <scheme val="minor"/>
    </font>
    <font>
      <u/>
      <sz val="9"/>
      <name val="Calibri"/>
      <family val="2"/>
      <scheme val="minor"/>
    </font>
    <font>
      <b/>
      <i/>
      <u/>
      <sz val="11"/>
      <name val="Calibri"/>
      <family val="2"/>
      <scheme val="minor"/>
    </font>
    <font>
      <b/>
      <sz val="11.5"/>
      <color theme="8" tint="-0.499984740745262"/>
      <name val="Calibri"/>
      <family val="2"/>
      <scheme val="minor"/>
    </font>
    <font>
      <sz val="9"/>
      <name val="Calibri"/>
      <family val="2"/>
      <scheme val="minor"/>
    </font>
    <font>
      <b/>
      <u/>
      <sz val="9"/>
      <color theme="1"/>
      <name val="Calibri"/>
      <family val="2"/>
      <scheme val="minor"/>
    </font>
    <font>
      <i/>
      <u/>
      <sz val="9"/>
      <color theme="1"/>
      <name val="Calibri"/>
      <family val="2"/>
      <scheme val="minor"/>
    </font>
    <font>
      <sz val="11.5"/>
      <color theme="1"/>
      <name val="Calibri"/>
      <family val="2"/>
      <scheme val="minor"/>
    </font>
    <font>
      <b/>
      <sz val="10"/>
      <name val="Calibri"/>
      <family val="2"/>
      <scheme val="minor"/>
    </font>
    <font>
      <b/>
      <i/>
      <sz val="9"/>
      <color theme="1"/>
      <name val="Calibri"/>
      <family val="2"/>
      <scheme val="minor"/>
    </font>
    <font>
      <i/>
      <sz val="10"/>
      <color theme="1"/>
      <name val="Calibri"/>
      <family val="2"/>
      <scheme val="minor"/>
    </font>
    <font>
      <b/>
      <i/>
      <sz val="10"/>
      <color theme="1"/>
      <name val="Calibri"/>
      <family val="2"/>
      <scheme val="minor"/>
    </font>
    <font>
      <i/>
      <sz val="9"/>
      <color rgb="FFC00000"/>
      <name val="Calibri"/>
      <family val="2"/>
      <scheme val="minor"/>
    </font>
    <font>
      <i/>
      <sz val="8"/>
      <color theme="1" tint="0.499984740745262"/>
      <name val="Calibri"/>
      <family val="2"/>
      <scheme val="minor"/>
    </font>
    <font>
      <i/>
      <sz val="8"/>
      <color theme="1"/>
      <name val="Calibri"/>
      <family val="2"/>
      <scheme val="minor"/>
    </font>
    <font>
      <i/>
      <sz val="11.5"/>
      <color theme="4"/>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2F0E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14">
    <border>
      <left/>
      <right/>
      <top/>
      <bottom/>
      <diagonal/>
    </border>
    <border>
      <left/>
      <right style="thin">
        <color indexed="64"/>
      </right>
      <top/>
      <bottom/>
      <diagonal/>
    </border>
    <border>
      <left/>
      <right/>
      <top/>
      <bottom style="thin">
        <color indexed="64"/>
      </bottom>
      <diagonal/>
    </border>
    <border>
      <left/>
      <right/>
      <top style="thin">
        <color auto="1"/>
      </top>
      <bottom style="thin">
        <color auto="1"/>
      </bottom>
      <diagonal/>
    </border>
    <border>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26">
    <xf numFmtId="0" fontId="0" fillId="0" borderId="0" xfId="0"/>
    <xf numFmtId="0" fontId="2" fillId="0" borderId="0" xfId="1" applyNumberFormat="1" applyFont="1" applyAlignment="1">
      <alignment vertical="center"/>
    </xf>
    <xf numFmtId="0" fontId="3" fillId="0" borderId="0" xfId="1" applyNumberFormat="1" applyFont="1" applyAlignment="1">
      <alignment vertical="center"/>
    </xf>
    <xf numFmtId="0" fontId="2" fillId="0" borderId="1" xfId="1" applyNumberFormat="1" applyFont="1" applyBorder="1" applyAlignment="1">
      <alignment vertical="center"/>
    </xf>
    <xf numFmtId="0" fontId="2" fillId="0" borderId="0" xfId="1" applyNumberFormat="1" applyFont="1" applyAlignment="1">
      <alignment horizontal="left" vertical="center"/>
    </xf>
    <xf numFmtId="14" fontId="2" fillId="0" borderId="0" xfId="1" applyNumberFormat="1" applyFont="1" applyAlignment="1">
      <alignment vertical="center"/>
    </xf>
    <xf numFmtId="0" fontId="2" fillId="0" borderId="0" xfId="1" applyNumberFormat="1" applyFont="1" applyAlignment="1">
      <alignment horizontal="left" vertical="center" indent="1"/>
    </xf>
    <xf numFmtId="44" fontId="2" fillId="0" borderId="0" xfId="1" applyFont="1" applyAlignment="1">
      <alignment vertical="center"/>
    </xf>
    <xf numFmtId="44" fontId="2" fillId="0" borderId="2" xfId="1" applyFont="1" applyBorder="1" applyAlignment="1">
      <alignment vertical="center"/>
    </xf>
    <xf numFmtId="0" fontId="5" fillId="0" borderId="0" xfId="1" applyNumberFormat="1" applyFont="1" applyAlignment="1">
      <alignment vertical="center"/>
    </xf>
    <xf numFmtId="0" fontId="5" fillId="0" borderId="0" xfId="1" applyNumberFormat="1" applyFont="1" applyAlignment="1">
      <alignment horizontal="center" vertical="center"/>
    </xf>
    <xf numFmtId="44" fontId="2" fillId="0" borderId="0" xfId="1" applyNumberFormat="1" applyFont="1" applyAlignment="1">
      <alignment vertical="center"/>
    </xf>
    <xf numFmtId="0" fontId="2" fillId="0" borderId="0" xfId="1" applyNumberFormat="1" applyFont="1" applyBorder="1" applyAlignment="1">
      <alignment vertical="center"/>
    </xf>
    <xf numFmtId="0" fontId="2" fillId="0" borderId="0" xfId="1" applyNumberFormat="1" applyFont="1" applyAlignment="1">
      <alignment horizontal="left"/>
    </xf>
    <xf numFmtId="0" fontId="8" fillId="0" borderId="0" xfId="1" applyNumberFormat="1" applyFont="1" applyAlignment="1">
      <alignment horizontal="center" vertical="center"/>
    </xf>
    <xf numFmtId="0" fontId="2" fillId="0" borderId="0" xfId="1" applyNumberFormat="1" applyFont="1" applyAlignment="1">
      <alignment horizontal="center" vertical="center"/>
    </xf>
    <xf numFmtId="0" fontId="2" fillId="0" borderId="0" xfId="1" applyNumberFormat="1" applyFont="1" applyAlignment="1">
      <alignment horizontal="left" vertical="center" wrapText="1" indent="1"/>
    </xf>
    <xf numFmtId="14" fontId="5" fillId="0" borderId="0" xfId="1" applyNumberFormat="1" applyFont="1" applyAlignment="1">
      <alignment horizontal="center" vertical="center"/>
    </xf>
    <xf numFmtId="14" fontId="2" fillId="0" borderId="0" xfId="1" applyNumberFormat="1" applyFont="1" applyAlignment="1">
      <alignment horizontal="center" vertical="center"/>
    </xf>
    <xf numFmtId="0" fontId="9" fillId="0" borderId="0" xfId="1" applyNumberFormat="1" applyFont="1" applyAlignment="1">
      <alignment horizontal="center" vertical="center"/>
    </xf>
    <xf numFmtId="0" fontId="10" fillId="0" borderId="0" xfId="1" applyNumberFormat="1" applyFont="1" applyAlignment="1">
      <alignment horizontal="center" vertical="center"/>
    </xf>
    <xf numFmtId="0" fontId="2" fillId="0" borderId="0" xfId="1" applyNumberFormat="1" applyFont="1"/>
    <xf numFmtId="0" fontId="2" fillId="0" borderId="1" xfId="1" applyNumberFormat="1" applyFont="1" applyBorder="1"/>
    <xf numFmtId="0" fontId="5" fillId="0" borderId="0" xfId="1" applyNumberFormat="1" applyFont="1" applyAlignment="1">
      <alignment horizontal="left"/>
    </xf>
    <xf numFmtId="0" fontId="5" fillId="0" borderId="1" xfId="1" applyNumberFormat="1" applyFont="1" applyBorder="1" applyAlignment="1">
      <alignment vertical="center"/>
    </xf>
    <xf numFmtId="0" fontId="9" fillId="0" borderId="0" xfId="1" applyNumberFormat="1" applyFont="1" applyAlignment="1">
      <alignment vertical="center"/>
    </xf>
    <xf numFmtId="44" fontId="5" fillId="0" borderId="0" xfId="1" applyNumberFormat="1" applyFont="1" applyAlignment="1">
      <alignment vertical="center"/>
    </xf>
    <xf numFmtId="0" fontId="5" fillId="0" borderId="4" xfId="1" applyNumberFormat="1" applyFont="1" applyBorder="1" applyAlignment="1">
      <alignment vertical="center"/>
    </xf>
    <xf numFmtId="44" fontId="5" fillId="0" borderId="4" xfId="1" applyNumberFormat="1" applyFont="1" applyBorder="1" applyAlignment="1">
      <alignment vertical="center"/>
    </xf>
    <xf numFmtId="0" fontId="8" fillId="2" borderId="0" xfId="1" applyNumberFormat="1" applyFont="1" applyFill="1" applyAlignment="1">
      <alignment horizontal="right" vertical="center"/>
    </xf>
    <xf numFmtId="44" fontId="2" fillId="2" borderId="0" xfId="1" applyNumberFormat="1" applyFont="1" applyFill="1" applyAlignment="1">
      <alignment horizontal="center" vertical="center"/>
    </xf>
    <xf numFmtId="44" fontId="2" fillId="2" borderId="0" xfId="1" applyNumberFormat="1" applyFont="1" applyFill="1" applyAlignment="1">
      <alignment vertical="center"/>
    </xf>
    <xf numFmtId="0" fontId="5" fillId="0" borderId="3" xfId="1" applyNumberFormat="1" applyFont="1" applyBorder="1" applyAlignment="1">
      <alignment horizontal="left" vertical="center" indent="2"/>
    </xf>
    <xf numFmtId="44" fontId="5" fillId="0" borderId="3" xfId="1" applyFont="1" applyBorder="1" applyAlignment="1">
      <alignment vertical="center"/>
    </xf>
    <xf numFmtId="0" fontId="2" fillId="0" borderId="0" xfId="1" applyNumberFormat="1" applyFont="1" applyFill="1" applyAlignment="1">
      <alignment vertical="center"/>
    </xf>
    <xf numFmtId="14" fontId="2" fillId="0" borderId="0" xfId="1" applyNumberFormat="1" applyFont="1" applyFill="1" applyAlignment="1">
      <alignment vertical="center"/>
    </xf>
    <xf numFmtId="0" fontId="9" fillId="0" borderId="0" xfId="1" applyNumberFormat="1" applyFont="1" applyFill="1" applyAlignment="1">
      <alignment vertical="center"/>
    </xf>
    <xf numFmtId="0" fontId="5" fillId="0" borderId="0" xfId="1" applyNumberFormat="1" applyFont="1" applyFill="1" applyAlignment="1">
      <alignment horizontal="center" vertical="center"/>
    </xf>
    <xf numFmtId="14" fontId="2" fillId="0" borderId="0" xfId="1" applyNumberFormat="1" applyFont="1" applyFill="1" applyAlignment="1">
      <alignment horizontal="center" vertical="center"/>
    </xf>
    <xf numFmtId="44" fontId="2" fillId="0" borderId="0" xfId="1" applyNumberFormat="1" applyFont="1" applyFill="1" applyAlignment="1">
      <alignment horizontal="center" vertical="center"/>
    </xf>
    <xf numFmtId="14" fontId="5" fillId="0" borderId="0" xfId="1" applyNumberFormat="1" applyFont="1" applyFill="1" applyAlignment="1">
      <alignment horizontal="center" vertical="center"/>
    </xf>
    <xf numFmtId="44" fontId="2" fillId="0" borderId="0" xfId="1" applyFont="1" applyFill="1" applyAlignment="1">
      <alignment vertical="center"/>
    </xf>
    <xf numFmtId="44" fontId="2" fillId="0" borderId="0" xfId="1" applyFont="1" applyFill="1" applyBorder="1" applyAlignment="1">
      <alignment vertical="center"/>
    </xf>
    <xf numFmtId="44" fontId="5" fillId="0" borderId="0" xfId="1" applyFont="1" applyFill="1" applyAlignment="1">
      <alignment vertical="center"/>
    </xf>
    <xf numFmtId="44" fontId="5" fillId="0" borderId="0" xfId="1" applyNumberFormat="1" applyFont="1" applyFill="1" applyBorder="1" applyAlignment="1">
      <alignment vertical="center"/>
    </xf>
    <xf numFmtId="14" fontId="2" fillId="3" borderId="0" xfId="1" applyNumberFormat="1" applyFont="1" applyFill="1" applyAlignment="1">
      <alignment horizontal="right" vertical="center"/>
    </xf>
    <xf numFmtId="0" fontId="5" fillId="3" borderId="0" xfId="1" applyNumberFormat="1" applyFont="1" applyFill="1" applyAlignment="1">
      <alignment vertical="center"/>
    </xf>
    <xf numFmtId="44" fontId="2" fillId="3" borderId="0" xfId="1" applyFont="1" applyFill="1" applyAlignment="1">
      <alignment vertical="center"/>
    </xf>
    <xf numFmtId="0" fontId="8" fillId="3" borderId="0" xfId="1" applyNumberFormat="1" applyFont="1" applyFill="1" applyAlignment="1">
      <alignment vertical="center"/>
    </xf>
    <xf numFmtId="0" fontId="11" fillId="0" borderId="0" xfId="1" applyNumberFormat="1" applyFont="1" applyAlignment="1">
      <alignment horizontal="left"/>
    </xf>
    <xf numFmtId="0" fontId="11" fillId="0" borderId="0" xfId="1" applyNumberFormat="1" applyFont="1" applyAlignment="1">
      <alignment vertical="center"/>
    </xf>
    <xf numFmtId="0" fontId="4" fillId="0" borderId="0" xfId="1" applyNumberFormat="1" applyFont="1" applyAlignment="1">
      <alignment vertical="center"/>
    </xf>
    <xf numFmtId="0" fontId="4" fillId="0" borderId="0" xfId="1" applyNumberFormat="1" applyFont="1" applyFill="1" applyAlignment="1">
      <alignment vertical="center"/>
    </xf>
    <xf numFmtId="0" fontId="4" fillId="0" borderId="0" xfId="1" applyNumberFormat="1" applyFont="1" applyBorder="1" applyAlignment="1">
      <alignment vertical="center"/>
    </xf>
    <xf numFmtId="0" fontId="4" fillId="0" borderId="1" xfId="1" applyNumberFormat="1" applyFont="1" applyBorder="1" applyAlignment="1">
      <alignment vertical="center"/>
    </xf>
    <xf numFmtId="0" fontId="2" fillId="2" borderId="0" xfId="1" applyNumberFormat="1" applyFont="1" applyFill="1" applyAlignment="1">
      <alignment horizontal="left" vertical="center"/>
    </xf>
    <xf numFmtId="0" fontId="12" fillId="0" borderId="0" xfId="1" applyNumberFormat="1" applyFont="1" applyAlignment="1">
      <alignment horizontal="center" vertical="center"/>
    </xf>
    <xf numFmtId="0" fontId="2" fillId="0" borderId="0" xfId="1" applyNumberFormat="1" applyFont="1" applyFill="1" applyAlignment="1">
      <alignment horizontal="center" vertical="center"/>
    </xf>
    <xf numFmtId="0" fontId="6" fillId="0" borderId="0" xfId="1" applyNumberFormat="1" applyFont="1" applyAlignment="1">
      <alignment horizontal="center" vertical="center"/>
    </xf>
    <xf numFmtId="0" fontId="13" fillId="0" borderId="0" xfId="1" applyNumberFormat="1" applyFont="1" applyAlignment="1">
      <alignment vertical="center"/>
    </xf>
    <xf numFmtId="0" fontId="14" fillId="0" borderId="0" xfId="3" applyFont="1"/>
    <xf numFmtId="0" fontId="5" fillId="0" borderId="4" xfId="1" applyNumberFormat="1" applyFont="1" applyBorder="1" applyAlignment="1">
      <alignment horizontal="left" vertical="center" indent="1"/>
    </xf>
    <xf numFmtId="0" fontId="11" fillId="0" borderId="0" xfId="1" applyNumberFormat="1" applyFont="1" applyFill="1" applyAlignment="1">
      <alignment horizontal="center" vertical="center"/>
    </xf>
    <xf numFmtId="0" fontId="11" fillId="0" borderId="0" xfId="1" applyNumberFormat="1" applyFont="1"/>
    <xf numFmtId="0" fontId="4" fillId="0" borderId="0" xfId="1" applyNumberFormat="1" applyFont="1"/>
    <xf numFmtId="0" fontId="4" fillId="0" borderId="1" xfId="1" applyNumberFormat="1" applyFont="1" applyBorder="1"/>
    <xf numFmtId="0" fontId="2" fillId="0" borderId="0" xfId="1" applyNumberFormat="1" applyFont="1" applyFill="1" applyBorder="1" applyAlignment="1">
      <alignment vertical="center"/>
    </xf>
    <xf numFmtId="0" fontId="14" fillId="0" borderId="0" xfId="3" applyFont="1" applyFill="1" applyBorder="1"/>
    <xf numFmtId="0" fontId="5" fillId="0" borderId="0" xfId="1" applyNumberFormat="1" applyFont="1" applyFill="1" applyBorder="1" applyAlignment="1">
      <alignment vertical="center"/>
    </xf>
    <xf numFmtId="0" fontId="11" fillId="0" borderId="0" xfId="1" applyNumberFormat="1" applyFont="1" applyFill="1" applyBorder="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wrapText="1" indent="1"/>
    </xf>
    <xf numFmtId="0" fontId="5" fillId="0" borderId="0" xfId="1" applyNumberFormat="1" applyFont="1" applyFill="1" applyBorder="1" applyAlignment="1">
      <alignment horizontal="left" vertical="center" indent="2"/>
    </xf>
    <xf numFmtId="44" fontId="9" fillId="0" borderId="0" xfId="1" applyFont="1" applyAlignment="1">
      <alignment vertical="center"/>
    </xf>
    <xf numFmtId="44" fontId="15" fillId="0" borderId="0" xfId="1" applyFont="1" applyAlignment="1">
      <alignment vertical="center"/>
    </xf>
    <xf numFmtId="0" fontId="2" fillId="0" borderId="2" xfId="1" applyNumberFormat="1" applyFont="1" applyFill="1" applyBorder="1" applyAlignment="1">
      <alignment vertical="center"/>
    </xf>
    <xf numFmtId="10" fontId="2" fillId="3" borderId="0" xfId="2" applyNumberFormat="1" applyFont="1" applyFill="1" applyAlignment="1">
      <alignment vertical="center"/>
    </xf>
    <xf numFmtId="0" fontId="2" fillId="3" borderId="0" xfId="1" applyNumberFormat="1" applyFont="1" applyFill="1" applyAlignment="1">
      <alignment vertical="center"/>
    </xf>
    <xf numFmtId="0" fontId="2" fillId="3" borderId="0" xfId="1" applyNumberFormat="1" applyFont="1" applyFill="1" applyBorder="1" applyAlignment="1">
      <alignment vertical="center"/>
    </xf>
    <xf numFmtId="0" fontId="11" fillId="0" borderId="1" xfId="1" applyNumberFormat="1" applyFont="1" applyBorder="1"/>
    <xf numFmtId="14" fontId="11" fillId="0" borderId="0" xfId="1" applyNumberFormat="1" applyFont="1" applyAlignment="1">
      <alignment vertical="center"/>
    </xf>
    <xf numFmtId="0" fontId="16" fillId="3" borderId="0" xfId="1" applyNumberFormat="1" applyFont="1" applyFill="1" applyAlignment="1">
      <alignment horizontal="center" vertical="center"/>
    </xf>
    <xf numFmtId="0" fontId="5" fillId="4" borderId="0" xfId="1" applyNumberFormat="1" applyFont="1" applyFill="1" applyBorder="1" applyAlignment="1">
      <alignment horizontal="left" vertical="center"/>
    </xf>
    <xf numFmtId="44" fontId="5" fillId="4" borderId="0" xfId="1" applyNumberFormat="1" applyFont="1" applyFill="1" applyAlignment="1">
      <alignment vertical="center"/>
    </xf>
    <xf numFmtId="0" fontId="5" fillId="4" borderId="0" xfId="1" applyNumberFormat="1" applyFont="1" applyFill="1" applyBorder="1" applyAlignment="1">
      <alignment vertical="center"/>
    </xf>
    <xf numFmtId="14" fontId="6" fillId="0" borderId="0" xfId="1" applyNumberFormat="1" applyFont="1" applyAlignment="1">
      <alignment horizontal="center" vertical="center"/>
    </xf>
    <xf numFmtId="0" fontId="6" fillId="0" borderId="0" xfId="1" applyNumberFormat="1" applyFont="1" applyAlignment="1">
      <alignment horizontal="center"/>
    </xf>
    <xf numFmtId="164" fontId="2" fillId="0" borderId="0" xfId="1" applyNumberFormat="1" applyFont="1"/>
    <xf numFmtId="164" fontId="2" fillId="0" borderId="0" xfId="2" applyNumberFormat="1" applyFont="1" applyAlignment="1">
      <alignment horizontal="right"/>
    </xf>
    <xf numFmtId="164" fontId="2" fillId="0" borderId="2" xfId="2" applyNumberFormat="1" applyFont="1" applyBorder="1" applyAlignment="1">
      <alignment horizontal="right"/>
    </xf>
    <xf numFmtId="0" fontId="8" fillId="0" borderId="0" xfId="1" applyNumberFormat="1" applyFont="1"/>
    <xf numFmtId="44" fontId="5" fillId="4" borderId="0" xfId="1" applyFont="1" applyFill="1" applyAlignment="1">
      <alignment vertical="center"/>
    </xf>
    <xf numFmtId="0" fontId="17" fillId="0" borderId="0" xfId="1" applyNumberFormat="1" applyFont="1" applyFill="1" applyBorder="1" applyAlignment="1">
      <alignment vertical="center"/>
    </xf>
    <xf numFmtId="0" fontId="8" fillId="0" borderId="0" xfId="1" applyNumberFormat="1" applyFont="1" applyAlignment="1">
      <alignment horizontal="right" vertical="center"/>
    </xf>
    <xf numFmtId="44" fontId="2" fillId="0" borderId="0" xfId="1" applyFont="1" applyAlignment="1" applyProtection="1">
      <alignment vertical="center"/>
      <protection locked="0"/>
    </xf>
    <xf numFmtId="44" fontId="2" fillId="0" borderId="0" xfId="1" applyFont="1" applyAlignment="1" applyProtection="1">
      <alignment vertical="center"/>
    </xf>
    <xf numFmtId="44" fontId="2" fillId="0" borderId="2" xfId="1" applyFont="1" applyBorder="1" applyAlignment="1" applyProtection="1">
      <alignment vertical="center"/>
    </xf>
    <xf numFmtId="44" fontId="5" fillId="0" borderId="3" xfId="1" applyFont="1" applyBorder="1" applyAlignment="1" applyProtection="1">
      <alignment vertical="center"/>
    </xf>
    <xf numFmtId="0" fontId="5" fillId="0" borderId="0" xfId="1" applyNumberFormat="1" applyFont="1" applyFill="1" applyAlignment="1">
      <alignment vertical="center"/>
    </xf>
    <xf numFmtId="0" fontId="2" fillId="0" borderId="0" xfId="1" applyNumberFormat="1" applyFont="1" applyFill="1" applyAlignment="1">
      <alignment horizontal="left" vertical="center" indent="1"/>
    </xf>
    <xf numFmtId="44" fontId="2" fillId="0" borderId="0" xfId="1" applyFont="1" applyFill="1" applyAlignment="1" applyProtection="1">
      <alignment vertical="center"/>
      <protection locked="0"/>
    </xf>
    <xf numFmtId="0" fontId="2" fillId="0" borderId="0" xfId="1" applyNumberFormat="1" applyFont="1" applyFill="1" applyAlignment="1">
      <alignment horizontal="left" vertical="center" wrapText="1" indent="1"/>
    </xf>
    <xf numFmtId="44" fontId="2" fillId="0" borderId="0" xfId="1" applyFont="1" applyFill="1" applyBorder="1" applyAlignment="1" applyProtection="1">
      <alignment vertical="center"/>
      <protection locked="0"/>
    </xf>
    <xf numFmtId="44" fontId="2" fillId="0" borderId="2" xfId="1" applyFont="1" applyFill="1" applyBorder="1" applyAlignment="1" applyProtection="1">
      <alignment vertical="center"/>
      <protection locked="0"/>
    </xf>
    <xf numFmtId="0" fontId="5" fillId="0" borderId="3" xfId="1" applyNumberFormat="1" applyFont="1" applyFill="1" applyBorder="1" applyAlignment="1">
      <alignment horizontal="left" vertical="center" indent="2"/>
    </xf>
    <xf numFmtId="44" fontId="5" fillId="0" borderId="3" xfId="1" applyFont="1" applyFill="1" applyBorder="1" applyAlignment="1">
      <alignment vertical="center"/>
    </xf>
    <xf numFmtId="44" fontId="2" fillId="0" borderId="0" xfId="1" applyNumberFormat="1" applyFont="1" applyFill="1" applyAlignment="1">
      <alignment vertical="center"/>
    </xf>
    <xf numFmtId="44" fontId="5" fillId="0" borderId="3" xfId="1" applyNumberFormat="1" applyFont="1" applyFill="1" applyBorder="1" applyAlignment="1">
      <alignment vertical="center"/>
    </xf>
    <xf numFmtId="44" fontId="5" fillId="0" borderId="4" xfId="1" applyNumberFormat="1" applyFont="1" applyFill="1" applyBorder="1" applyAlignment="1">
      <alignment vertical="center"/>
    </xf>
    <xf numFmtId="0" fontId="2" fillId="0" borderId="0" xfId="1" applyNumberFormat="1" applyFont="1" applyAlignment="1" applyProtection="1">
      <alignment vertical="center"/>
      <protection locked="0"/>
    </xf>
    <xf numFmtId="0" fontId="8" fillId="0" borderId="0" xfId="1" applyNumberFormat="1" applyFont="1" applyFill="1" applyBorder="1" applyAlignment="1">
      <alignment horizontal="left" vertical="center" indent="1"/>
    </xf>
    <xf numFmtId="164" fontId="5" fillId="0" borderId="0" xfId="2" applyNumberFormat="1" applyFont="1" applyFill="1" applyAlignment="1">
      <alignment vertical="center"/>
    </xf>
    <xf numFmtId="0" fontId="18" fillId="0" borderId="0" xfId="1" applyNumberFormat="1" applyFont="1" applyAlignment="1">
      <alignment vertical="center"/>
    </xf>
    <xf numFmtId="0" fontId="18" fillId="0" borderId="0" xfId="1" applyNumberFormat="1" applyFont="1"/>
    <xf numFmtId="0" fontId="18" fillId="0" borderId="1" xfId="1" applyNumberFormat="1" applyFont="1" applyBorder="1"/>
    <xf numFmtId="0" fontId="14" fillId="0" borderId="0" xfId="3" applyNumberFormat="1" applyFont="1" applyFill="1" applyBorder="1"/>
    <xf numFmtId="0" fontId="2" fillId="0" borderId="0" xfId="1" applyNumberFormat="1" applyFont="1" applyAlignment="1">
      <alignment horizontal="left" vertical="top"/>
    </xf>
    <xf numFmtId="0" fontId="2" fillId="0" borderId="0" xfId="1" applyNumberFormat="1" applyFont="1" applyAlignment="1">
      <alignment vertical="top"/>
    </xf>
    <xf numFmtId="0" fontId="3" fillId="0" borderId="0" xfId="1" applyNumberFormat="1" applyFont="1" applyAlignment="1">
      <alignment vertical="top"/>
    </xf>
    <xf numFmtId="0" fontId="2" fillId="0" borderId="1" xfId="1" applyNumberFormat="1" applyFont="1" applyBorder="1" applyAlignment="1">
      <alignment vertical="top"/>
    </xf>
    <xf numFmtId="0" fontId="18" fillId="0" borderId="0" xfId="1" applyNumberFormat="1" applyFont="1" applyAlignment="1">
      <alignment vertical="top"/>
    </xf>
    <xf numFmtId="0" fontId="18" fillId="0" borderId="1" xfId="1" applyNumberFormat="1" applyFont="1" applyBorder="1" applyAlignment="1">
      <alignment vertical="top"/>
    </xf>
    <xf numFmtId="0" fontId="19" fillId="0" borderId="0" xfId="1" applyNumberFormat="1" applyFont="1" applyAlignment="1">
      <alignment horizontal="left" vertical="top"/>
    </xf>
    <xf numFmtId="0" fontId="11" fillId="0" borderId="0" xfId="1" applyNumberFormat="1" applyFont="1" applyAlignment="1">
      <alignment vertical="top"/>
    </xf>
    <xf numFmtId="0" fontId="11" fillId="0" borderId="1" xfId="1" applyNumberFormat="1" applyFont="1" applyBorder="1" applyAlignment="1">
      <alignment vertical="top"/>
    </xf>
    <xf numFmtId="0" fontId="2" fillId="0" borderId="0" xfId="1" applyNumberFormat="1" applyFont="1" applyAlignment="1">
      <alignment vertical="top" wrapText="1"/>
    </xf>
    <xf numFmtId="0" fontId="2" fillId="0" borderId="7" xfId="1" applyNumberFormat="1" applyFont="1" applyBorder="1" applyAlignment="1">
      <alignment vertical="top"/>
    </xf>
    <xf numFmtId="0" fontId="2" fillId="0" borderId="8" xfId="1" applyNumberFormat="1" applyFont="1" applyBorder="1" applyAlignment="1">
      <alignment horizontal="left" vertical="top"/>
    </xf>
    <xf numFmtId="0" fontId="2" fillId="0" borderId="0" xfId="1" applyNumberFormat="1" applyFont="1" applyBorder="1" applyAlignment="1">
      <alignment vertical="top"/>
    </xf>
    <xf numFmtId="0" fontId="2" fillId="0" borderId="9" xfId="1" applyNumberFormat="1" applyFont="1" applyBorder="1" applyAlignment="1">
      <alignment horizontal="left" vertical="top"/>
    </xf>
    <xf numFmtId="0" fontId="5" fillId="0" borderId="11" xfId="1" applyNumberFormat="1" applyFont="1" applyBorder="1" applyAlignment="1">
      <alignment horizontal="left" vertical="top"/>
    </xf>
    <xf numFmtId="0" fontId="2" fillId="0" borderId="12" xfId="1" applyNumberFormat="1" applyFont="1" applyBorder="1" applyAlignment="1">
      <alignment horizontal="left" vertical="top"/>
    </xf>
    <xf numFmtId="0" fontId="2" fillId="0" borderId="13" xfId="1" applyNumberFormat="1" applyFont="1" applyBorder="1" applyAlignment="1">
      <alignment horizontal="left" vertical="top"/>
    </xf>
    <xf numFmtId="0" fontId="2" fillId="0" borderId="5" xfId="1" applyNumberFormat="1" applyFont="1" applyBorder="1" applyAlignment="1">
      <alignment vertical="top"/>
    </xf>
    <xf numFmtId="0" fontId="2" fillId="0" borderId="8" xfId="1" applyNumberFormat="1" applyFont="1" applyBorder="1" applyAlignment="1">
      <alignment vertical="top"/>
    </xf>
    <xf numFmtId="0" fontId="2" fillId="4" borderId="8" xfId="1" applyNumberFormat="1" applyFont="1" applyFill="1" applyBorder="1" applyAlignment="1">
      <alignment vertical="top"/>
    </xf>
    <xf numFmtId="14" fontId="2" fillId="4" borderId="1" xfId="1" applyNumberFormat="1" applyFont="1" applyFill="1" applyBorder="1" applyAlignment="1">
      <alignment horizontal="right" vertical="top"/>
    </xf>
    <xf numFmtId="44" fontId="2" fillId="4" borderId="1" xfId="1" applyFont="1" applyFill="1" applyBorder="1" applyAlignment="1">
      <alignment horizontal="left" vertical="top"/>
    </xf>
    <xf numFmtId="0" fontId="5" fillId="0" borderId="12" xfId="1" applyNumberFormat="1" applyFont="1" applyBorder="1" applyAlignment="1">
      <alignment horizontal="left" vertical="top"/>
    </xf>
    <xf numFmtId="0" fontId="5" fillId="0" borderId="13" xfId="1" applyNumberFormat="1" applyFont="1" applyBorder="1" applyAlignment="1">
      <alignment horizontal="left" vertical="top"/>
    </xf>
    <xf numFmtId="0" fontId="6" fillId="0" borderId="8" xfId="1" applyNumberFormat="1" applyFont="1" applyBorder="1" applyAlignment="1">
      <alignment horizontal="left" vertical="top" indent="1"/>
    </xf>
    <xf numFmtId="0" fontId="2" fillId="0" borderId="1" xfId="1" applyNumberFormat="1" applyFont="1" applyBorder="1" applyAlignment="1">
      <alignment horizontal="left" vertical="top"/>
    </xf>
    <xf numFmtId="0" fontId="2" fillId="0" borderId="11" xfId="1" applyNumberFormat="1" applyFont="1" applyBorder="1" applyAlignment="1">
      <alignment horizontal="left" vertical="top"/>
    </xf>
    <xf numFmtId="0" fontId="2" fillId="0" borderId="9" xfId="1" applyNumberFormat="1" applyFont="1" applyBorder="1" applyAlignment="1">
      <alignment vertical="top"/>
    </xf>
    <xf numFmtId="0" fontId="2" fillId="0" borderId="10" xfId="1" applyNumberFormat="1" applyFont="1" applyBorder="1" applyAlignment="1">
      <alignment vertical="top"/>
    </xf>
    <xf numFmtId="0" fontId="2" fillId="5" borderId="8" xfId="1" applyNumberFormat="1" applyFont="1" applyFill="1" applyBorder="1" applyAlignment="1">
      <alignment vertical="top"/>
    </xf>
    <xf numFmtId="0" fontId="2" fillId="5" borderId="0" xfId="1" applyNumberFormat="1" applyFont="1" applyFill="1" applyAlignment="1">
      <alignment vertical="top"/>
    </xf>
    <xf numFmtId="0" fontId="2" fillId="5" borderId="1" xfId="1" applyNumberFormat="1" applyFont="1" applyFill="1" applyBorder="1" applyAlignment="1">
      <alignment vertical="top"/>
    </xf>
    <xf numFmtId="0" fontId="2" fillId="0" borderId="8" xfId="1" applyNumberFormat="1" applyFont="1" applyBorder="1" applyAlignment="1">
      <alignment horizontal="left" vertical="top" wrapText="1"/>
    </xf>
    <xf numFmtId="0" fontId="2" fillId="0" borderId="1" xfId="1" applyNumberFormat="1" applyFont="1" applyBorder="1" applyAlignment="1">
      <alignment horizontal="left" vertical="top" wrapText="1"/>
    </xf>
    <xf numFmtId="14" fontId="2" fillId="5" borderId="1" xfId="1" applyNumberFormat="1" applyFont="1" applyFill="1" applyBorder="1" applyAlignment="1">
      <alignment vertical="top"/>
    </xf>
    <xf numFmtId="44" fontId="2" fillId="5" borderId="1" xfId="1" applyFont="1" applyFill="1" applyBorder="1" applyAlignment="1">
      <alignment vertical="top"/>
    </xf>
    <xf numFmtId="0" fontId="2" fillId="0" borderId="0" xfId="1" applyNumberFormat="1" applyFont="1" applyAlignment="1" applyProtection="1">
      <alignment horizontal="left" vertical="center" indent="1"/>
      <protection locked="0"/>
    </xf>
    <xf numFmtId="0" fontId="2" fillId="0" borderId="0" xfId="1" applyNumberFormat="1" applyFont="1" applyFill="1" applyAlignment="1" applyProtection="1">
      <alignment horizontal="left" vertical="center" indent="1"/>
    </xf>
    <xf numFmtId="0" fontId="5" fillId="0" borderId="3" xfId="1" applyNumberFormat="1" applyFont="1" applyBorder="1" applyAlignment="1" applyProtection="1">
      <alignment horizontal="left" vertical="center" indent="2"/>
    </xf>
    <xf numFmtId="0" fontId="2" fillId="0" borderId="0" xfId="1" applyNumberFormat="1" applyFont="1" applyAlignment="1" applyProtection="1">
      <alignment vertical="center"/>
    </xf>
    <xf numFmtId="0" fontId="5" fillId="0" borderId="0" xfId="1" applyNumberFormat="1" applyFont="1" applyAlignment="1" applyProtection="1">
      <alignment vertical="center"/>
    </xf>
    <xf numFmtId="0" fontId="2" fillId="0" borderId="8" xfId="1" applyNumberFormat="1" applyFont="1" applyBorder="1" applyAlignment="1">
      <alignment horizontal="left" vertical="top" indent="1"/>
    </xf>
    <xf numFmtId="0" fontId="2" fillId="0" borderId="9" xfId="1" applyNumberFormat="1" applyFont="1" applyBorder="1" applyAlignment="1">
      <alignment horizontal="left" vertical="top" indent="1"/>
    </xf>
    <xf numFmtId="0" fontId="6" fillId="0" borderId="8" xfId="1" applyNumberFormat="1" applyFont="1" applyBorder="1" applyAlignment="1">
      <alignment horizontal="left" vertical="top"/>
    </xf>
    <xf numFmtId="0" fontId="22" fillId="0" borderId="0" xfId="1" applyNumberFormat="1" applyFont="1"/>
    <xf numFmtId="0" fontId="20" fillId="6" borderId="0" xfId="1" applyNumberFormat="1" applyFont="1" applyFill="1"/>
    <xf numFmtId="0" fontId="8" fillId="6" borderId="0" xfId="1" applyNumberFormat="1" applyFont="1" applyFill="1"/>
    <xf numFmtId="0" fontId="20" fillId="6" borderId="0" xfId="1" applyNumberFormat="1" applyFont="1" applyFill="1" applyBorder="1"/>
    <xf numFmtId="0" fontId="21" fillId="6" borderId="0" xfId="1" applyNumberFormat="1" applyFont="1" applyFill="1" applyBorder="1" applyAlignment="1"/>
    <xf numFmtId="0" fontId="8" fillId="6" borderId="0" xfId="1" applyNumberFormat="1" applyFont="1" applyFill="1" applyBorder="1"/>
    <xf numFmtId="0" fontId="8" fillId="6" borderId="0" xfId="1" applyNumberFormat="1" applyFont="1" applyFill="1" applyBorder="1" applyAlignment="1"/>
    <xf numFmtId="0" fontId="8" fillId="6" borderId="0" xfId="1" applyNumberFormat="1" applyFont="1" applyFill="1" applyBorder="1" applyAlignment="1">
      <alignment wrapText="1"/>
    </xf>
    <xf numFmtId="0" fontId="2" fillId="0" borderId="0" xfId="1" applyNumberFormat="1" applyFont="1" applyAlignment="1">
      <alignment horizontal="left" indent="1"/>
    </xf>
    <xf numFmtId="0" fontId="2" fillId="0" borderId="8" xfId="1" applyNumberFormat="1" applyFont="1" applyBorder="1" applyAlignment="1">
      <alignment horizontal="left" vertical="top" wrapText="1"/>
    </xf>
    <xf numFmtId="0" fontId="2" fillId="0" borderId="1" xfId="1" applyNumberFormat="1" applyFont="1" applyBorder="1" applyAlignment="1">
      <alignment horizontal="left" vertical="top" wrapText="1"/>
    </xf>
    <xf numFmtId="0" fontId="2" fillId="0" borderId="8" xfId="1" applyNumberFormat="1" applyFont="1" applyBorder="1" applyAlignment="1">
      <alignment horizontal="left" vertical="top"/>
    </xf>
    <xf numFmtId="14" fontId="2" fillId="3" borderId="0" xfId="1" applyNumberFormat="1" applyFont="1" applyFill="1" applyAlignment="1" applyProtection="1">
      <alignment horizontal="right" vertical="center"/>
    </xf>
    <xf numFmtId="44" fontId="2" fillId="3" borderId="0" xfId="1" applyFont="1" applyFill="1" applyAlignment="1" applyProtection="1">
      <alignment vertical="center"/>
    </xf>
    <xf numFmtId="0" fontId="2" fillId="0" borderId="0" xfId="1" applyNumberFormat="1" applyFont="1" applyFill="1" applyAlignment="1">
      <alignment vertical="top"/>
    </xf>
    <xf numFmtId="0" fontId="2" fillId="0" borderId="8" xfId="1" applyNumberFormat="1" applyFont="1" applyFill="1" applyBorder="1" applyAlignment="1">
      <alignment vertical="top"/>
    </xf>
    <xf numFmtId="44" fontId="2" fillId="0" borderId="1" xfId="1" applyFont="1" applyFill="1" applyBorder="1" applyAlignment="1">
      <alignment horizontal="left" vertical="top"/>
    </xf>
    <xf numFmtId="0" fontId="2" fillId="0" borderId="1" xfId="1" applyNumberFormat="1" applyFont="1" applyFill="1" applyBorder="1" applyAlignment="1">
      <alignment vertical="top"/>
    </xf>
    <xf numFmtId="0" fontId="5" fillId="0" borderId="5" xfId="1" applyNumberFormat="1" applyFont="1" applyBorder="1" applyAlignment="1">
      <alignment horizontal="left" vertical="top"/>
    </xf>
    <xf numFmtId="0" fontId="2" fillId="0" borderId="8" xfId="1" applyNumberFormat="1" applyFont="1" applyFill="1" applyBorder="1" applyAlignment="1">
      <alignment horizontal="left" vertical="top"/>
    </xf>
    <xf numFmtId="0" fontId="2" fillId="4" borderId="1" xfId="1" applyNumberFormat="1" applyFont="1" applyFill="1" applyBorder="1" applyAlignment="1">
      <alignment horizontal="right" vertical="top"/>
    </xf>
    <xf numFmtId="0" fontId="8" fillId="0" borderId="0" xfId="1" applyNumberFormat="1" applyFont="1" applyFill="1" applyAlignment="1">
      <alignment vertical="center"/>
    </xf>
    <xf numFmtId="0" fontId="10" fillId="0" borderId="0" xfId="1" applyNumberFormat="1" applyFont="1" applyFill="1" applyAlignment="1">
      <alignment vertical="center"/>
    </xf>
    <xf numFmtId="0" fontId="10" fillId="0" borderId="0" xfId="1" applyNumberFormat="1" applyFont="1" applyFill="1" applyAlignment="1">
      <alignment vertical="center" wrapText="1"/>
    </xf>
    <xf numFmtId="0" fontId="25" fillId="0" borderId="0" xfId="1" applyNumberFormat="1" applyFont="1" applyAlignment="1">
      <alignment vertical="top"/>
    </xf>
    <xf numFmtId="0" fontId="2" fillId="3" borderId="0" xfId="1" applyNumberFormat="1" applyFont="1" applyFill="1" applyAlignment="1" applyProtection="1">
      <alignment horizontal="right" vertical="center"/>
    </xf>
    <xf numFmtId="0" fontId="24" fillId="0" borderId="0" xfId="1" applyNumberFormat="1" applyFont="1" applyAlignment="1">
      <alignment vertical="center" wrapText="1"/>
    </xf>
    <xf numFmtId="0" fontId="24" fillId="0" borderId="0" xfId="1" applyNumberFormat="1" applyFont="1" applyAlignment="1">
      <alignment vertical="center"/>
    </xf>
    <xf numFmtId="0" fontId="2" fillId="0" borderId="0" xfId="1" applyNumberFormat="1" applyFont="1" applyAlignment="1">
      <alignment horizontal="right" vertical="center"/>
    </xf>
    <xf numFmtId="0" fontId="2" fillId="0" borderId="0" xfId="1" applyNumberFormat="1" applyFont="1" applyAlignment="1" applyProtection="1">
      <alignment horizontal="right" vertical="center"/>
    </xf>
    <xf numFmtId="0" fontId="8" fillId="0" borderId="0" xfId="1" applyNumberFormat="1" applyFont="1" applyFill="1" applyAlignment="1">
      <alignment horizontal="left" vertical="center" wrapText="1"/>
    </xf>
    <xf numFmtId="0" fontId="10" fillId="0" borderId="0" xfId="1" applyNumberFormat="1" applyFont="1" applyFill="1" applyAlignment="1">
      <alignment horizontal="left" vertical="center" wrapText="1"/>
    </xf>
    <xf numFmtId="0" fontId="24" fillId="0" borderId="0" xfId="1" applyNumberFormat="1" applyFont="1" applyAlignment="1">
      <alignment horizontal="left" vertical="center" wrapText="1"/>
    </xf>
    <xf numFmtId="0" fontId="2" fillId="0" borderId="8" xfId="1" applyNumberFormat="1" applyFont="1" applyBorder="1" applyAlignment="1">
      <alignment horizontal="left" vertical="top" wrapText="1"/>
    </xf>
    <xf numFmtId="0" fontId="2" fillId="0" borderId="1" xfId="1" applyNumberFormat="1" applyFont="1" applyBorder="1" applyAlignment="1">
      <alignment horizontal="left" vertical="top" wrapText="1"/>
    </xf>
    <xf numFmtId="0" fontId="2" fillId="0" borderId="5" xfId="1" applyNumberFormat="1" applyFont="1" applyBorder="1" applyAlignment="1">
      <alignment horizontal="left" vertical="top" wrapText="1"/>
    </xf>
    <xf numFmtId="0" fontId="2" fillId="0" borderId="7" xfId="1" applyNumberFormat="1" applyFont="1" applyBorder="1" applyAlignment="1">
      <alignment horizontal="left" vertical="top" wrapText="1"/>
    </xf>
    <xf numFmtId="0" fontId="2" fillId="0" borderId="9" xfId="1" applyNumberFormat="1" applyFont="1" applyBorder="1" applyAlignment="1">
      <alignment horizontal="left" vertical="top" wrapText="1"/>
    </xf>
    <xf numFmtId="0" fontId="2" fillId="0" borderId="10" xfId="1" applyNumberFormat="1" applyFont="1" applyBorder="1" applyAlignment="1">
      <alignment horizontal="left" vertical="top" wrapText="1"/>
    </xf>
    <xf numFmtId="0" fontId="2" fillId="0" borderId="8" xfId="1" applyNumberFormat="1" applyFont="1" applyBorder="1" applyAlignment="1">
      <alignment horizontal="left" vertical="top" wrapText="1" indent="2"/>
    </xf>
    <xf numFmtId="0" fontId="2" fillId="0" borderId="1" xfId="1" applyNumberFormat="1" applyFont="1" applyBorder="1" applyAlignment="1">
      <alignment horizontal="left" vertical="top" indent="2"/>
    </xf>
    <xf numFmtId="0" fontId="2" fillId="0" borderId="8" xfId="1" applyNumberFormat="1" applyFont="1" applyBorder="1" applyAlignment="1">
      <alignment horizontal="left" vertical="top" indent="2"/>
    </xf>
    <xf numFmtId="0" fontId="2" fillId="0" borderId="9" xfId="1" applyNumberFormat="1" applyFont="1" applyBorder="1" applyAlignment="1">
      <alignment horizontal="left" vertical="top" indent="2"/>
    </xf>
    <xf numFmtId="0" fontId="2" fillId="0" borderId="10" xfId="1" applyNumberFormat="1" applyFont="1" applyBorder="1" applyAlignment="1">
      <alignment horizontal="left" vertical="top" indent="2"/>
    </xf>
    <xf numFmtId="0" fontId="2" fillId="0" borderId="8" xfId="1" applyNumberFormat="1" applyFont="1" applyBorder="1" applyAlignment="1">
      <alignment horizontal="left" vertical="top"/>
    </xf>
    <xf numFmtId="0" fontId="2" fillId="0" borderId="1" xfId="1" applyNumberFormat="1" applyFont="1" applyBorder="1" applyAlignment="1">
      <alignment horizontal="left" vertical="top"/>
    </xf>
    <xf numFmtId="0" fontId="2" fillId="0" borderId="6" xfId="1" applyNumberFormat="1" applyFont="1" applyBorder="1" applyAlignment="1">
      <alignment horizontal="left" vertical="top" wrapText="1"/>
    </xf>
    <xf numFmtId="0" fontId="2" fillId="0" borderId="0" xfId="1" applyNumberFormat="1" applyFont="1" applyBorder="1" applyAlignment="1">
      <alignment horizontal="left" vertical="top" wrapText="1"/>
    </xf>
    <xf numFmtId="0" fontId="2" fillId="0" borderId="2" xfId="1" applyNumberFormat="1" applyFont="1" applyBorder="1" applyAlignment="1">
      <alignment horizontal="left" vertical="top" wrapText="1"/>
    </xf>
    <xf numFmtId="0" fontId="2" fillId="0" borderId="5" xfId="1" applyNumberFormat="1" applyFont="1" applyBorder="1" applyAlignment="1">
      <alignment vertical="top" wrapText="1"/>
    </xf>
    <xf numFmtId="0" fontId="2" fillId="0" borderId="7" xfId="1" applyNumberFormat="1" applyFont="1" applyBorder="1" applyAlignment="1">
      <alignment vertical="top" wrapText="1"/>
    </xf>
    <xf numFmtId="0" fontId="2" fillId="0" borderId="8" xfId="1" applyNumberFormat="1" applyFont="1" applyBorder="1" applyAlignment="1">
      <alignment vertical="top" wrapText="1"/>
    </xf>
    <xf numFmtId="0" fontId="2" fillId="0" borderId="1" xfId="1" applyNumberFormat="1" applyFont="1" applyBorder="1" applyAlignment="1">
      <alignment vertical="top" wrapText="1"/>
    </xf>
    <xf numFmtId="0" fontId="2" fillId="0" borderId="0" xfId="1" applyNumberFormat="1" applyFont="1" applyAlignment="1">
      <alignment horizontal="center" vertical="center"/>
    </xf>
    <xf numFmtId="0" fontId="17" fillId="0" borderId="0" xfId="1" applyNumberFormat="1" applyFont="1" applyAlignment="1">
      <alignment horizontal="left"/>
    </xf>
    <xf numFmtId="0" fontId="8" fillId="6" borderId="0" xfId="1" applyNumberFormat="1" applyFont="1" applyFill="1" applyBorder="1" applyAlignment="1">
      <alignment horizontal="left" wrapText="1"/>
    </xf>
    <xf numFmtId="0" fontId="8" fillId="6" borderId="0" xfId="1" applyNumberFormat="1" applyFont="1" applyFill="1" applyAlignment="1">
      <alignment horizontal="left" wrapText="1"/>
    </xf>
    <xf numFmtId="0" fontId="8" fillId="6" borderId="0" xfId="1" applyNumberFormat="1" applyFont="1" applyFill="1" applyAlignment="1">
      <alignment horizontal="center" vertical="center"/>
    </xf>
    <xf numFmtId="0" fontId="8" fillId="6" borderId="2" xfId="1" applyNumberFormat="1" applyFont="1" applyFill="1" applyBorder="1" applyAlignment="1">
      <alignment horizontal="center"/>
    </xf>
    <xf numFmtId="0" fontId="8" fillId="6" borderId="0" xfId="1" applyNumberFormat="1" applyFont="1" applyFill="1" applyAlignment="1">
      <alignment horizontal="center"/>
    </xf>
    <xf numFmtId="0" fontId="8" fillId="6" borderId="0" xfId="1" applyNumberFormat="1" applyFont="1" applyFill="1" applyAlignment="1">
      <alignment horizontal="left" vertical="center" wrapText="1"/>
    </xf>
    <xf numFmtId="0" fontId="8" fillId="6" borderId="0" xfId="1" applyNumberFormat="1" applyFont="1" applyFill="1" applyAlignment="1">
      <alignment horizontal="left"/>
    </xf>
    <xf numFmtId="0" fontId="8" fillId="6" borderId="0" xfId="1" applyNumberFormat="1" applyFont="1" applyFill="1" applyAlignment="1">
      <alignment horizontal="left" vertical="top" wrapText="1"/>
    </xf>
    <xf numFmtId="0" fontId="8" fillId="0" borderId="0" xfId="1" applyNumberFormat="1" applyFont="1" applyFill="1" applyAlignment="1">
      <alignment horizontal="left" vertical="center" wrapText="1"/>
    </xf>
    <xf numFmtId="0" fontId="26" fillId="0" borderId="0" xfId="1" applyNumberFormat="1" applyFont="1"/>
  </cellXfs>
  <cellStyles count="4">
    <cellStyle name="Currency" xfId="1" builtinId="4"/>
    <cellStyle name="Normal" xfId="0" builtinId="0"/>
    <cellStyle name="Normal 4" xfId="3" xr:uid="{D5D54947-BE73-4CDF-86B0-9FA5FAF14070}"/>
    <cellStyle name="Percent" xfId="2" builtinId="5"/>
  </cellStyles>
  <dxfs count="0"/>
  <tableStyles count="0" defaultTableStyle="TableStyleMedium2" defaultPivotStyle="PivotStyleLight16"/>
  <colors>
    <mruColors>
      <color rgb="FFE2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91440</xdr:colOff>
      <xdr:row>0</xdr:row>
      <xdr:rowOff>114300</xdr:rowOff>
    </xdr:from>
    <xdr:to>
      <xdr:col>3</xdr:col>
      <xdr:colOff>399618</xdr:colOff>
      <xdr:row>0</xdr:row>
      <xdr:rowOff>759855</xdr:rowOff>
    </xdr:to>
    <xdr:grpSp>
      <xdr:nvGrpSpPr>
        <xdr:cNvPr id="8" name="Group 7">
          <a:extLst>
            <a:ext uri="{FF2B5EF4-FFF2-40B4-BE49-F238E27FC236}">
              <a16:creationId xmlns:a16="http://schemas.microsoft.com/office/drawing/2014/main" id="{28583051-3A97-4A94-B896-0338E63E74A8}"/>
            </a:ext>
          </a:extLst>
        </xdr:cNvPr>
        <xdr:cNvGrpSpPr/>
      </xdr:nvGrpSpPr>
      <xdr:grpSpPr>
        <a:xfrm>
          <a:off x="243840" y="114300"/>
          <a:ext cx="1984578" cy="645555"/>
          <a:chOff x="12539604" y="1638300"/>
          <a:chExt cx="2452746" cy="740493"/>
        </a:xfrm>
        <a:noFill/>
      </xdr:grpSpPr>
      <xdr:sp macro="" textlink="">
        <xdr:nvSpPr>
          <xdr:cNvPr id="9" name="TextBox 8">
            <a:extLst>
              <a:ext uri="{FF2B5EF4-FFF2-40B4-BE49-F238E27FC236}">
                <a16:creationId xmlns:a16="http://schemas.microsoft.com/office/drawing/2014/main" id="{3258AA2A-CE64-4887-8E24-8FFABFBDFE39}"/>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0" name="Picture 9">
            <a:extLst>
              <a:ext uri="{FF2B5EF4-FFF2-40B4-BE49-F238E27FC236}">
                <a16:creationId xmlns:a16="http://schemas.microsoft.com/office/drawing/2014/main" id="{1B177921-0ACA-4179-98D3-C5646E6A09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5</xdr:col>
      <xdr:colOff>0</xdr:colOff>
      <xdr:row>0</xdr:row>
      <xdr:rowOff>0</xdr:rowOff>
    </xdr:from>
    <xdr:to>
      <xdr:col>12</xdr:col>
      <xdr:colOff>281940</xdr:colOff>
      <xdr:row>1</xdr:row>
      <xdr:rowOff>38100</xdr:rowOff>
    </xdr:to>
    <xdr:sp macro="" textlink="">
      <xdr:nvSpPr>
        <xdr:cNvPr id="7" name="TextBox 6">
          <a:extLst>
            <a:ext uri="{FF2B5EF4-FFF2-40B4-BE49-F238E27FC236}">
              <a16:creationId xmlns:a16="http://schemas.microsoft.com/office/drawing/2014/main" id="{F8D56A2A-5D26-4185-BC66-392C25AB7D4C}"/>
            </a:ext>
          </a:extLst>
        </xdr:cNvPr>
        <xdr:cNvSpPr txBox="1"/>
      </xdr:nvSpPr>
      <xdr:spPr>
        <a:xfrm>
          <a:off x="3295650"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91440</xdr:colOff>
      <xdr:row>0</xdr:row>
      <xdr:rowOff>114300</xdr:rowOff>
    </xdr:from>
    <xdr:to>
      <xdr:col>2</xdr:col>
      <xdr:colOff>1923618</xdr:colOff>
      <xdr:row>0</xdr:row>
      <xdr:rowOff>759855</xdr:rowOff>
    </xdr:to>
    <xdr:grpSp>
      <xdr:nvGrpSpPr>
        <xdr:cNvPr id="2" name="Group 1">
          <a:extLst>
            <a:ext uri="{FF2B5EF4-FFF2-40B4-BE49-F238E27FC236}">
              <a16:creationId xmlns:a16="http://schemas.microsoft.com/office/drawing/2014/main" id="{FDA59A72-0033-4B46-86DD-F1C0060D1B4C}"/>
            </a:ext>
          </a:extLst>
        </xdr:cNvPr>
        <xdr:cNvGrpSpPr/>
      </xdr:nvGrpSpPr>
      <xdr:grpSpPr>
        <a:xfrm>
          <a:off x="243840" y="114300"/>
          <a:ext cx="1984578" cy="645555"/>
          <a:chOff x="12539604" y="1638300"/>
          <a:chExt cx="2452746" cy="740493"/>
        </a:xfrm>
        <a:noFill/>
      </xdr:grpSpPr>
      <xdr:sp macro="" textlink="">
        <xdr:nvSpPr>
          <xdr:cNvPr id="3" name="TextBox 2">
            <a:extLst>
              <a:ext uri="{FF2B5EF4-FFF2-40B4-BE49-F238E27FC236}">
                <a16:creationId xmlns:a16="http://schemas.microsoft.com/office/drawing/2014/main" id="{A17CE2AB-401B-4648-8282-459A2E6570AE}"/>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a:t>
            </a:r>
            <a:r>
              <a:rPr lang="en-US" sz="800" b="1" baseline="0"/>
              <a:t> Kit</a:t>
            </a:r>
            <a:endParaRPr lang="en-US" sz="800" b="1"/>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19502407-00AC-48A4-AB5A-B96806E0D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3</xdr:col>
      <xdr:colOff>0</xdr:colOff>
      <xdr:row>0</xdr:row>
      <xdr:rowOff>0</xdr:rowOff>
    </xdr:from>
    <xdr:to>
      <xdr:col>7</xdr:col>
      <xdr:colOff>2015490</xdr:colOff>
      <xdr:row>1</xdr:row>
      <xdr:rowOff>38100</xdr:rowOff>
    </xdr:to>
    <xdr:sp macro="" textlink="">
      <xdr:nvSpPr>
        <xdr:cNvPr id="5" name="TextBox 4">
          <a:extLst>
            <a:ext uri="{FF2B5EF4-FFF2-40B4-BE49-F238E27FC236}">
              <a16:creationId xmlns:a16="http://schemas.microsoft.com/office/drawing/2014/main" id="{03A85C0E-72B4-44A7-AAF9-3AB288618ACC}"/>
            </a:ext>
          </a:extLst>
        </xdr:cNvPr>
        <xdr:cNvSpPr txBox="1"/>
      </xdr:nvSpPr>
      <xdr:spPr>
        <a:xfrm>
          <a:off x="3276600"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81915</xdr:colOff>
      <xdr:row>0</xdr:row>
      <xdr:rowOff>114300</xdr:rowOff>
    </xdr:from>
    <xdr:to>
      <xdr:col>1</xdr:col>
      <xdr:colOff>2089353</xdr:colOff>
      <xdr:row>0</xdr:row>
      <xdr:rowOff>759855</xdr:rowOff>
    </xdr:to>
    <xdr:grpSp>
      <xdr:nvGrpSpPr>
        <xdr:cNvPr id="2" name="Group 1">
          <a:extLst>
            <a:ext uri="{FF2B5EF4-FFF2-40B4-BE49-F238E27FC236}">
              <a16:creationId xmlns:a16="http://schemas.microsoft.com/office/drawing/2014/main" id="{F7505469-5CC2-4466-81D1-DBFB27A58F97}"/>
            </a:ext>
          </a:extLst>
        </xdr:cNvPr>
        <xdr:cNvGrpSpPr/>
      </xdr:nvGrpSpPr>
      <xdr:grpSpPr>
        <a:xfrm>
          <a:off x="234315" y="114300"/>
          <a:ext cx="2007438" cy="645555"/>
          <a:chOff x="12539604" y="1638300"/>
          <a:chExt cx="2452746" cy="740493"/>
        </a:xfrm>
        <a:noFill/>
      </xdr:grpSpPr>
      <xdr:sp macro="" textlink="">
        <xdr:nvSpPr>
          <xdr:cNvPr id="3" name="TextBox 2">
            <a:extLst>
              <a:ext uri="{FF2B5EF4-FFF2-40B4-BE49-F238E27FC236}">
                <a16:creationId xmlns:a16="http://schemas.microsoft.com/office/drawing/2014/main" id="{09220BCB-B6A2-4434-9831-88718769BA0A}"/>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a:t>
            </a:r>
            <a:r>
              <a:rPr lang="en-US" sz="800" b="1" baseline="0"/>
              <a:t> Kit</a:t>
            </a:r>
            <a:endParaRPr lang="en-US" sz="800" b="1"/>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9B3254CA-6857-44B7-ADE0-C95B0AB709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7</xdr:col>
      <xdr:colOff>405765</xdr:colOff>
      <xdr:row>1</xdr:row>
      <xdr:rowOff>38100</xdr:rowOff>
    </xdr:to>
    <xdr:sp macro="" textlink="">
      <xdr:nvSpPr>
        <xdr:cNvPr id="5" name="TextBox 4">
          <a:extLst>
            <a:ext uri="{FF2B5EF4-FFF2-40B4-BE49-F238E27FC236}">
              <a16:creationId xmlns:a16="http://schemas.microsoft.com/office/drawing/2014/main" id="{C06345C1-9890-4660-90B1-5ECCD967DC65}"/>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110490</xdr:colOff>
      <xdr:row>0</xdr:row>
      <xdr:rowOff>114300</xdr:rowOff>
    </xdr:from>
    <xdr:to>
      <xdr:col>1</xdr:col>
      <xdr:colOff>2091258</xdr:colOff>
      <xdr:row>0</xdr:row>
      <xdr:rowOff>759855</xdr:rowOff>
    </xdr:to>
    <xdr:grpSp>
      <xdr:nvGrpSpPr>
        <xdr:cNvPr id="2" name="Group 1">
          <a:extLst>
            <a:ext uri="{FF2B5EF4-FFF2-40B4-BE49-F238E27FC236}">
              <a16:creationId xmlns:a16="http://schemas.microsoft.com/office/drawing/2014/main" id="{16C3A404-F009-430A-8D2C-A12D704F191B}"/>
            </a:ext>
          </a:extLst>
        </xdr:cNvPr>
        <xdr:cNvGrpSpPr/>
      </xdr:nvGrpSpPr>
      <xdr:grpSpPr>
        <a:xfrm>
          <a:off x="262890" y="114300"/>
          <a:ext cx="1980768" cy="645555"/>
          <a:chOff x="12539604" y="1638300"/>
          <a:chExt cx="2452746" cy="740493"/>
        </a:xfrm>
        <a:noFill/>
      </xdr:grpSpPr>
      <xdr:sp macro="" textlink="">
        <xdr:nvSpPr>
          <xdr:cNvPr id="3" name="TextBox 2">
            <a:extLst>
              <a:ext uri="{FF2B5EF4-FFF2-40B4-BE49-F238E27FC236}">
                <a16:creationId xmlns:a16="http://schemas.microsoft.com/office/drawing/2014/main" id="{8B6CF42E-EDE1-4C8E-8BA0-64BD7CF4DCE3}"/>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684205A8-78F2-4DA4-8451-292C4F90D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7</xdr:col>
      <xdr:colOff>72390</xdr:colOff>
      <xdr:row>1</xdr:row>
      <xdr:rowOff>38100</xdr:rowOff>
    </xdr:to>
    <xdr:sp macro="" textlink="">
      <xdr:nvSpPr>
        <xdr:cNvPr id="6" name="TextBox 5">
          <a:extLst>
            <a:ext uri="{FF2B5EF4-FFF2-40B4-BE49-F238E27FC236}">
              <a16:creationId xmlns:a16="http://schemas.microsoft.com/office/drawing/2014/main" id="{1152C0C6-D162-4B90-83DC-BA6B1A32D74F}"/>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99060</xdr:colOff>
      <xdr:row>0</xdr:row>
      <xdr:rowOff>114300</xdr:rowOff>
    </xdr:from>
    <xdr:to>
      <xdr:col>1</xdr:col>
      <xdr:colOff>2083638</xdr:colOff>
      <xdr:row>0</xdr:row>
      <xdr:rowOff>759855</xdr:rowOff>
    </xdr:to>
    <xdr:grpSp>
      <xdr:nvGrpSpPr>
        <xdr:cNvPr id="2" name="Group 1">
          <a:extLst>
            <a:ext uri="{FF2B5EF4-FFF2-40B4-BE49-F238E27FC236}">
              <a16:creationId xmlns:a16="http://schemas.microsoft.com/office/drawing/2014/main" id="{020077FA-A5D6-418B-A81C-80C132B9F48D}"/>
            </a:ext>
          </a:extLst>
        </xdr:cNvPr>
        <xdr:cNvGrpSpPr/>
      </xdr:nvGrpSpPr>
      <xdr:grpSpPr>
        <a:xfrm>
          <a:off x="251460" y="114300"/>
          <a:ext cx="1984578" cy="645555"/>
          <a:chOff x="12539604" y="1638300"/>
          <a:chExt cx="2452746" cy="740493"/>
        </a:xfrm>
        <a:noFill/>
      </xdr:grpSpPr>
      <xdr:sp macro="" textlink="">
        <xdr:nvSpPr>
          <xdr:cNvPr id="3" name="TextBox 2">
            <a:extLst>
              <a:ext uri="{FF2B5EF4-FFF2-40B4-BE49-F238E27FC236}">
                <a16:creationId xmlns:a16="http://schemas.microsoft.com/office/drawing/2014/main" id="{3F8B4F4E-0562-453C-B3D9-D989269761AE}"/>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352C8687-4FF0-4E1C-BB60-441AAA40B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6</xdr:col>
      <xdr:colOff>681990</xdr:colOff>
      <xdr:row>1</xdr:row>
      <xdr:rowOff>38100</xdr:rowOff>
    </xdr:to>
    <xdr:sp macro="" textlink="">
      <xdr:nvSpPr>
        <xdr:cNvPr id="5" name="TextBox 4">
          <a:extLst>
            <a:ext uri="{FF2B5EF4-FFF2-40B4-BE49-F238E27FC236}">
              <a16:creationId xmlns:a16="http://schemas.microsoft.com/office/drawing/2014/main" id="{1D026683-5AAF-4A46-A9F8-2F5C7A2F28E7}"/>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85725</xdr:colOff>
      <xdr:row>0</xdr:row>
      <xdr:rowOff>114300</xdr:rowOff>
    </xdr:from>
    <xdr:to>
      <xdr:col>1</xdr:col>
      <xdr:colOff>2085543</xdr:colOff>
      <xdr:row>0</xdr:row>
      <xdr:rowOff>759855</xdr:rowOff>
    </xdr:to>
    <xdr:grpSp>
      <xdr:nvGrpSpPr>
        <xdr:cNvPr id="2" name="Group 1">
          <a:extLst>
            <a:ext uri="{FF2B5EF4-FFF2-40B4-BE49-F238E27FC236}">
              <a16:creationId xmlns:a16="http://schemas.microsoft.com/office/drawing/2014/main" id="{74A90BB2-6067-475A-9CBD-E7A19ED96932}"/>
            </a:ext>
          </a:extLst>
        </xdr:cNvPr>
        <xdr:cNvGrpSpPr/>
      </xdr:nvGrpSpPr>
      <xdr:grpSpPr>
        <a:xfrm>
          <a:off x="238125" y="114300"/>
          <a:ext cx="1999818" cy="645555"/>
          <a:chOff x="12539604" y="1638300"/>
          <a:chExt cx="2452746" cy="740493"/>
        </a:xfrm>
        <a:noFill/>
      </xdr:grpSpPr>
      <xdr:sp macro="" textlink="">
        <xdr:nvSpPr>
          <xdr:cNvPr id="3" name="TextBox 2">
            <a:extLst>
              <a:ext uri="{FF2B5EF4-FFF2-40B4-BE49-F238E27FC236}">
                <a16:creationId xmlns:a16="http://schemas.microsoft.com/office/drawing/2014/main" id="{95A9C4C6-13C8-46F3-A2DF-787F231F96D9}"/>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SBA Loan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4450416B-F3B9-4713-8EA6-0D37662E6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2</xdr:col>
      <xdr:colOff>0</xdr:colOff>
      <xdr:row>0</xdr:row>
      <xdr:rowOff>0</xdr:rowOff>
    </xdr:from>
    <xdr:to>
      <xdr:col>6</xdr:col>
      <xdr:colOff>681990</xdr:colOff>
      <xdr:row>1</xdr:row>
      <xdr:rowOff>38100</xdr:rowOff>
    </xdr:to>
    <xdr:sp macro="" textlink="">
      <xdr:nvSpPr>
        <xdr:cNvPr id="5" name="TextBox 4">
          <a:extLst>
            <a:ext uri="{FF2B5EF4-FFF2-40B4-BE49-F238E27FC236}">
              <a16:creationId xmlns:a16="http://schemas.microsoft.com/office/drawing/2014/main" id="{0C16BBD0-A708-4731-92FE-BE63AC1EA887}"/>
            </a:ext>
          </a:extLst>
        </xdr:cNvPr>
        <xdr:cNvSpPr txBox="1"/>
      </xdr:nvSpPr>
      <xdr:spPr>
        <a:xfrm>
          <a:off x="3343275" y="0"/>
          <a:ext cx="521589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tx1">
                  <a:lumMod val="50000"/>
                  <a:lumOff val="50000"/>
                </a:schemeClr>
              </a:solidFill>
            </a:rPr>
            <a:t>DISCLAIMER</a:t>
          </a:r>
        </a:p>
        <a:p>
          <a:r>
            <a:rPr lang="en-US" sz="800" i="1">
              <a:solidFill>
                <a:schemeClr val="tx1">
                  <a:lumMod val="50000"/>
                  <a:lumOff val="50000"/>
                </a:schemeClr>
              </a:solidFill>
            </a:rPr>
            <a:t>By using this workbook, you accept full responsibility for its use and accuracy. Your use of workbook is solely at your own risk. This workbook does not contain accounting / legal advice. The information is provided for general informational and educational purposes only and is not a substitute for professional advice. This workbook is based on regulations and guidance from the Small Business Administration and the U.S. Department of Treasury, which is evolving. Verify the latest regulations and guidance before relying on the information.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4AB5-209E-4995-A2E7-1B8C61BE25A5}">
  <dimension ref="B1:AH41"/>
  <sheetViews>
    <sheetView showGridLines="0" topLeftCell="A4" zoomScaleNormal="100" workbookViewId="0">
      <selection activeCell="J8" sqref="J8"/>
    </sheetView>
  </sheetViews>
  <sheetFormatPr defaultColWidth="9.140625" defaultRowHeight="12" x14ac:dyDescent="0.2"/>
  <cols>
    <col min="1" max="1" width="2.28515625" style="21" customWidth="1"/>
    <col min="2" max="2" width="14.85546875" style="21" customWidth="1"/>
    <col min="3" max="33" width="10.28515625" style="21" bestFit="1" customWidth="1"/>
    <col min="34" max="34" width="10.28515625" style="22" bestFit="1" customWidth="1"/>
    <col min="35" max="16384" width="9.140625" style="21"/>
  </cols>
  <sheetData>
    <row r="1" spans="2:34" ht="65.25" customHeight="1" x14ac:dyDescent="0.2">
      <c r="D1" s="2"/>
      <c r="E1" s="187"/>
      <c r="F1" s="188"/>
      <c r="G1" s="188"/>
      <c r="H1" s="188"/>
      <c r="I1" s="188"/>
      <c r="J1" s="188"/>
      <c r="K1" s="188"/>
      <c r="L1" s="188"/>
      <c r="M1" s="188"/>
      <c r="N1" s="188"/>
      <c r="AH1" s="21"/>
    </row>
    <row r="3" spans="2:34" s="114" customFormat="1" ht="15" x14ac:dyDescent="0.25">
      <c r="B3" s="116" t="s">
        <v>120</v>
      </c>
      <c r="C3" s="113"/>
      <c r="D3" s="113"/>
      <c r="F3" s="225" t="s">
        <v>221</v>
      </c>
      <c r="AE3" s="115"/>
    </row>
    <row r="5" spans="2:34" x14ac:dyDescent="0.2">
      <c r="B5" s="21" t="s">
        <v>174</v>
      </c>
    </row>
    <row r="6" spans="2:34" x14ac:dyDescent="0.2">
      <c r="B6" s="169" t="s">
        <v>175</v>
      </c>
    </row>
    <row r="7" spans="2:34" x14ac:dyDescent="0.2">
      <c r="B7" s="169" t="s">
        <v>171</v>
      </c>
    </row>
    <row r="8" spans="2:34" x14ac:dyDescent="0.2">
      <c r="B8" s="169" t="s">
        <v>172</v>
      </c>
    </row>
    <row r="9" spans="2:34" x14ac:dyDescent="0.2">
      <c r="B9" s="169" t="s">
        <v>173</v>
      </c>
    </row>
    <row r="37" spans="2:10" x14ac:dyDescent="0.2">
      <c r="B37" s="183"/>
      <c r="C37" s="183"/>
      <c r="D37" s="183"/>
      <c r="E37" s="183"/>
      <c r="F37" s="183"/>
      <c r="G37" s="183"/>
      <c r="H37" s="183"/>
      <c r="I37" s="183"/>
      <c r="J37" s="183"/>
    </row>
    <row r="38" spans="2:10" x14ac:dyDescent="0.2">
      <c r="B38" s="192"/>
      <c r="C38" s="192"/>
      <c r="D38" s="192"/>
      <c r="E38" s="192"/>
      <c r="F38" s="192"/>
      <c r="G38" s="192"/>
      <c r="H38" s="192"/>
      <c r="I38" s="192"/>
      <c r="J38" s="192"/>
    </row>
    <row r="39" spans="2:10" x14ac:dyDescent="0.2">
      <c r="B39" s="192"/>
      <c r="C39" s="192"/>
      <c r="D39" s="192"/>
      <c r="E39" s="192"/>
      <c r="F39" s="192"/>
      <c r="G39" s="192"/>
      <c r="H39" s="192"/>
      <c r="I39" s="192"/>
      <c r="J39" s="192"/>
    </row>
    <row r="40" spans="2:10" x14ac:dyDescent="0.2">
      <c r="B40" s="192"/>
      <c r="C40" s="192"/>
      <c r="D40" s="192"/>
      <c r="E40" s="192"/>
      <c r="F40" s="192"/>
      <c r="G40" s="192"/>
      <c r="H40" s="192"/>
      <c r="I40" s="192"/>
      <c r="J40" s="192"/>
    </row>
    <row r="41" spans="2:10" x14ac:dyDescent="0.2">
      <c r="B41" s="192"/>
      <c r="C41" s="192"/>
      <c r="D41" s="192"/>
      <c r="E41" s="192"/>
      <c r="F41" s="192"/>
      <c r="G41" s="192"/>
      <c r="H41" s="192"/>
      <c r="I41" s="192"/>
      <c r="J41" s="192"/>
    </row>
  </sheetData>
  <mergeCells count="1">
    <mergeCell ref="B38:J41"/>
  </mergeCells>
  <pageMargins left="0.25" right="0.25" top="0.75" bottom="0.75" header="0.3"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C2EA-38F7-4F49-84DB-ECD43E9F9009}">
  <dimension ref="A1:AH79"/>
  <sheetViews>
    <sheetView showGridLines="0" topLeftCell="A13" zoomScaleNormal="100" workbookViewId="0">
      <selection activeCell="C21" sqref="C21"/>
    </sheetView>
  </sheetViews>
  <sheetFormatPr defaultColWidth="9.140625" defaultRowHeight="12" x14ac:dyDescent="0.25"/>
  <cols>
    <col min="1" max="1" width="2.28515625" style="118" customWidth="1"/>
    <col min="2" max="2" width="2.28515625" style="117" customWidth="1"/>
    <col min="3" max="3" width="43.140625" style="118" customWidth="1"/>
    <col min="4" max="4" width="30" style="118" customWidth="1"/>
    <col min="5" max="5" width="12" style="118" customWidth="1"/>
    <col min="6" max="6" width="2.28515625" style="118" customWidth="1"/>
    <col min="7" max="7" width="2.28515625" style="117" customWidth="1"/>
    <col min="8" max="8" width="43.140625" style="118" customWidth="1"/>
    <col min="9" max="9" width="30" style="118" customWidth="1"/>
    <col min="10" max="33" width="10.28515625" style="118" bestFit="1" customWidth="1"/>
    <col min="34" max="34" width="10.28515625" style="120" bestFit="1" customWidth="1"/>
    <col min="35" max="16384" width="9.140625" style="118"/>
  </cols>
  <sheetData>
    <row r="1" spans="1:34" ht="65.25" customHeight="1" x14ac:dyDescent="0.25">
      <c r="D1" s="193"/>
      <c r="E1" s="193"/>
      <c r="F1" s="193"/>
      <c r="G1" s="193"/>
      <c r="H1" s="193"/>
      <c r="I1" s="185"/>
      <c r="J1" s="119"/>
      <c r="K1" s="119"/>
      <c r="L1" s="119"/>
      <c r="M1" s="119"/>
      <c r="N1" s="119"/>
      <c r="AH1" s="118"/>
    </row>
    <row r="3" spans="1:34" s="121" customFormat="1" ht="15" x14ac:dyDescent="0.25">
      <c r="B3" s="60" t="s">
        <v>121</v>
      </c>
      <c r="G3" s="60"/>
      <c r="AH3" s="122"/>
    </row>
    <row r="5" spans="1:34" s="124" customFormat="1" ht="12.75" x14ac:dyDescent="0.25">
      <c r="A5" s="123" t="s">
        <v>19</v>
      </c>
      <c r="B5" s="123" t="s">
        <v>122</v>
      </c>
      <c r="F5" s="123"/>
      <c r="G5" s="123" t="s">
        <v>18</v>
      </c>
      <c r="H5" s="124" t="s">
        <v>132</v>
      </c>
      <c r="AH5" s="125"/>
    </row>
    <row r="7" spans="1:34" x14ac:dyDescent="0.25">
      <c r="B7" s="179">
        <v>1</v>
      </c>
      <c r="C7" s="134" t="s">
        <v>123</v>
      </c>
      <c r="D7" s="127"/>
      <c r="G7" s="131">
        <v>1</v>
      </c>
      <c r="H7" s="134" t="s">
        <v>140</v>
      </c>
      <c r="I7" s="127"/>
    </row>
    <row r="8" spans="1:34" x14ac:dyDescent="0.25">
      <c r="B8" s="172"/>
      <c r="C8" s="135"/>
      <c r="D8" s="120"/>
      <c r="G8" s="132"/>
      <c r="H8" s="135"/>
      <c r="I8" s="120"/>
    </row>
    <row r="9" spans="1:34" x14ac:dyDescent="0.25">
      <c r="B9" s="172"/>
      <c r="C9" s="136" t="s">
        <v>125</v>
      </c>
      <c r="D9" s="137">
        <v>43955</v>
      </c>
      <c r="G9" s="132"/>
      <c r="H9" s="147" t="s">
        <v>144</v>
      </c>
      <c r="I9" s="148">
        <v>15</v>
      </c>
    </row>
    <row r="10" spans="1:34" x14ac:dyDescent="0.25">
      <c r="B10" s="172"/>
      <c r="C10" s="136" t="s">
        <v>38</v>
      </c>
      <c r="D10" s="138">
        <v>100000</v>
      </c>
      <c r="G10" s="132"/>
      <c r="H10" s="146" t="s">
        <v>142</v>
      </c>
      <c r="I10" s="151">
        <v>43955</v>
      </c>
    </row>
    <row r="11" spans="1:34" s="175" customFormat="1" x14ac:dyDescent="0.25">
      <c r="B11" s="180"/>
      <c r="C11" s="176"/>
      <c r="D11" s="177"/>
      <c r="G11" s="132"/>
      <c r="H11" s="146" t="s">
        <v>143</v>
      </c>
      <c r="I11" s="152">
        <v>0</v>
      </c>
      <c r="AH11" s="178"/>
    </row>
    <row r="12" spans="1:34" x14ac:dyDescent="0.25">
      <c r="B12" s="180"/>
      <c r="C12" s="176" t="s">
        <v>178</v>
      </c>
      <c r="D12" s="177"/>
      <c r="G12" s="132"/>
      <c r="I12" s="120"/>
    </row>
    <row r="13" spans="1:34" x14ac:dyDescent="0.25">
      <c r="B13" s="172"/>
      <c r="C13" s="136" t="s">
        <v>179</v>
      </c>
      <c r="D13" s="181" t="s">
        <v>182</v>
      </c>
      <c r="G13" s="132"/>
      <c r="H13" s="194" t="s">
        <v>141</v>
      </c>
      <c r="I13" s="195"/>
    </row>
    <row r="14" spans="1:34" x14ac:dyDescent="0.25">
      <c r="B14" s="172"/>
      <c r="C14" s="136" t="s">
        <v>180</v>
      </c>
      <c r="D14" s="137">
        <v>43956</v>
      </c>
      <c r="G14" s="132"/>
      <c r="H14" s="194"/>
      <c r="I14" s="195"/>
    </row>
    <row r="15" spans="1:34" x14ac:dyDescent="0.25">
      <c r="B15" s="172"/>
      <c r="C15" s="135"/>
      <c r="D15" s="120"/>
      <c r="E15" s="126"/>
      <c r="G15" s="132"/>
      <c r="H15" s="149"/>
      <c r="I15" s="150"/>
    </row>
    <row r="16" spans="1:34" ht="12" customHeight="1" x14ac:dyDescent="0.25">
      <c r="B16" s="172"/>
      <c r="C16" s="194" t="s">
        <v>124</v>
      </c>
      <c r="D16" s="195"/>
      <c r="G16" s="133"/>
      <c r="H16" s="198" t="s">
        <v>145</v>
      </c>
      <c r="I16" s="199"/>
    </row>
    <row r="17" spans="2:9" x14ac:dyDescent="0.25">
      <c r="B17" s="172"/>
      <c r="C17" s="194"/>
      <c r="D17" s="195"/>
      <c r="H17" s="117"/>
      <c r="I17" s="117"/>
    </row>
    <row r="18" spans="2:9" x14ac:dyDescent="0.25">
      <c r="B18" s="172"/>
      <c r="C18" s="135"/>
      <c r="D18" s="120"/>
      <c r="G18" s="131">
        <v>2</v>
      </c>
      <c r="H18" s="196" t="s">
        <v>146</v>
      </c>
      <c r="I18" s="197"/>
    </row>
    <row r="19" spans="2:9" x14ac:dyDescent="0.25">
      <c r="B19" s="172"/>
      <c r="C19" s="194" t="s">
        <v>204</v>
      </c>
      <c r="D19" s="195"/>
      <c r="G19" s="139"/>
      <c r="H19" s="194"/>
      <c r="I19" s="195"/>
    </row>
    <row r="20" spans="2:9" x14ac:dyDescent="0.25">
      <c r="B20" s="172"/>
      <c r="C20" s="194"/>
      <c r="D20" s="195"/>
      <c r="E20" s="117"/>
      <c r="G20" s="139"/>
      <c r="H20" s="135"/>
      <c r="I20" s="120"/>
    </row>
    <row r="21" spans="2:9" ht="12" customHeight="1" x14ac:dyDescent="0.25">
      <c r="B21" s="172"/>
      <c r="C21" s="170"/>
      <c r="D21" s="171"/>
      <c r="G21" s="139"/>
      <c r="H21" s="194" t="s">
        <v>147</v>
      </c>
      <c r="I21" s="195"/>
    </row>
    <row r="22" spans="2:9" ht="12" customHeight="1" x14ac:dyDescent="0.25">
      <c r="B22" s="172"/>
      <c r="C22" s="194" t="s">
        <v>181</v>
      </c>
      <c r="D22" s="195"/>
      <c r="G22" s="139"/>
      <c r="H22" s="194"/>
      <c r="I22" s="195"/>
    </row>
    <row r="23" spans="2:9" x14ac:dyDescent="0.25">
      <c r="B23" s="172"/>
      <c r="C23" s="194"/>
      <c r="D23" s="195"/>
      <c r="G23" s="139"/>
      <c r="H23" s="158"/>
      <c r="I23" s="120"/>
    </row>
    <row r="24" spans="2:9" x14ac:dyDescent="0.25">
      <c r="B24" s="172"/>
      <c r="C24" s="194"/>
      <c r="D24" s="195"/>
      <c r="G24" s="139"/>
      <c r="H24" s="194" t="s">
        <v>148</v>
      </c>
      <c r="I24" s="195"/>
    </row>
    <row r="25" spans="2:9" x14ac:dyDescent="0.25">
      <c r="B25" s="172"/>
      <c r="C25" s="194"/>
      <c r="D25" s="195"/>
      <c r="G25" s="139"/>
      <c r="H25" s="194"/>
      <c r="I25" s="195"/>
    </row>
    <row r="26" spans="2:9" x14ac:dyDescent="0.25">
      <c r="B26" s="172"/>
      <c r="C26" s="194"/>
      <c r="D26" s="195"/>
      <c r="G26" s="139"/>
      <c r="H26" s="129"/>
      <c r="I26" s="120"/>
    </row>
    <row r="27" spans="2:9" x14ac:dyDescent="0.25">
      <c r="B27" s="130"/>
      <c r="C27" s="198"/>
      <c r="D27" s="199"/>
      <c r="G27" s="139"/>
      <c r="H27" s="160" t="s">
        <v>149</v>
      </c>
      <c r="I27" s="120"/>
    </row>
    <row r="28" spans="2:9" x14ac:dyDescent="0.25">
      <c r="C28" s="117"/>
      <c r="D28" s="117"/>
      <c r="G28" s="140"/>
      <c r="H28" s="130" t="s">
        <v>150</v>
      </c>
      <c r="I28" s="145"/>
    </row>
    <row r="29" spans="2:9" x14ac:dyDescent="0.25">
      <c r="B29" s="131">
        <v>2</v>
      </c>
      <c r="C29" s="196" t="s">
        <v>134</v>
      </c>
      <c r="D29" s="197"/>
    </row>
    <row r="30" spans="2:9" x14ac:dyDescent="0.25">
      <c r="B30" s="139"/>
      <c r="C30" s="194"/>
      <c r="D30" s="195"/>
      <c r="G30" s="143">
        <v>3</v>
      </c>
      <c r="H30" s="207" t="s">
        <v>151</v>
      </c>
      <c r="I30" s="197"/>
    </row>
    <row r="31" spans="2:9" x14ac:dyDescent="0.25">
      <c r="B31" s="139"/>
      <c r="C31" s="135"/>
      <c r="D31" s="120"/>
      <c r="G31" s="132"/>
      <c r="H31" s="208"/>
      <c r="I31" s="195"/>
    </row>
    <row r="32" spans="2:9" x14ac:dyDescent="0.25">
      <c r="B32" s="139"/>
      <c r="C32" s="205" t="s">
        <v>128</v>
      </c>
      <c r="D32" s="206"/>
      <c r="G32" s="132"/>
      <c r="H32" s="208"/>
      <c r="I32" s="195"/>
    </row>
    <row r="33" spans="2:9" x14ac:dyDescent="0.25">
      <c r="B33" s="139"/>
      <c r="C33" s="128"/>
      <c r="D33" s="142"/>
      <c r="G33" s="132"/>
      <c r="H33" s="129"/>
      <c r="I33" s="120"/>
    </row>
    <row r="34" spans="2:9" ht="12" customHeight="1" x14ac:dyDescent="0.25">
      <c r="B34" s="139"/>
      <c r="C34" s="141" t="s">
        <v>30</v>
      </c>
      <c r="D34" s="120"/>
      <c r="G34" s="132"/>
      <c r="H34" s="208" t="s">
        <v>152</v>
      </c>
      <c r="I34" s="195"/>
    </row>
    <row r="35" spans="2:9" x14ac:dyDescent="0.25">
      <c r="B35" s="139"/>
      <c r="C35" s="200" t="s">
        <v>129</v>
      </c>
      <c r="D35" s="201"/>
      <c r="G35" s="133"/>
      <c r="H35" s="209"/>
      <c r="I35" s="199"/>
    </row>
    <row r="36" spans="2:9" x14ac:dyDescent="0.25">
      <c r="B36" s="139"/>
      <c r="C36" s="202"/>
      <c r="D36" s="201"/>
    </row>
    <row r="37" spans="2:9" x14ac:dyDescent="0.25">
      <c r="B37" s="139"/>
      <c r="C37" s="202"/>
      <c r="D37" s="201"/>
      <c r="G37" s="143">
        <v>4</v>
      </c>
      <c r="H37" s="134" t="s">
        <v>153</v>
      </c>
      <c r="I37" s="127"/>
    </row>
    <row r="38" spans="2:9" x14ac:dyDescent="0.25">
      <c r="B38" s="139"/>
      <c r="C38" s="202"/>
      <c r="D38" s="201"/>
      <c r="G38" s="132"/>
      <c r="H38" s="135"/>
      <c r="I38" s="120"/>
    </row>
    <row r="39" spans="2:9" x14ac:dyDescent="0.25">
      <c r="B39" s="139"/>
      <c r="C39" s="202"/>
      <c r="D39" s="201"/>
      <c r="G39" s="132"/>
      <c r="H39" s="194" t="s">
        <v>154</v>
      </c>
      <c r="I39" s="195"/>
    </row>
    <row r="40" spans="2:9" x14ac:dyDescent="0.25">
      <c r="B40" s="139"/>
      <c r="C40" s="202"/>
      <c r="D40" s="201"/>
      <c r="G40" s="132"/>
      <c r="H40" s="194"/>
      <c r="I40" s="195"/>
    </row>
    <row r="41" spans="2:9" x14ac:dyDescent="0.25">
      <c r="B41" s="139"/>
      <c r="C41" s="135"/>
      <c r="D41" s="120"/>
      <c r="G41" s="132"/>
      <c r="H41" s="135"/>
      <c r="I41" s="120"/>
    </row>
    <row r="42" spans="2:9" x14ac:dyDescent="0.25">
      <c r="B42" s="139"/>
      <c r="C42" s="141" t="s">
        <v>130</v>
      </c>
      <c r="D42" s="120"/>
      <c r="G42" s="133"/>
      <c r="H42" s="144" t="s">
        <v>155</v>
      </c>
      <c r="I42" s="145"/>
    </row>
    <row r="43" spans="2:9" x14ac:dyDescent="0.25">
      <c r="B43" s="139"/>
      <c r="C43" s="200" t="s">
        <v>131</v>
      </c>
      <c r="D43" s="201"/>
    </row>
    <row r="44" spans="2:9" x14ac:dyDescent="0.25">
      <c r="B44" s="139"/>
      <c r="C44" s="202"/>
      <c r="D44" s="201"/>
    </row>
    <row r="45" spans="2:9" x14ac:dyDescent="0.25">
      <c r="B45" s="140"/>
      <c r="C45" s="203"/>
      <c r="D45" s="204"/>
    </row>
    <row r="47" spans="2:9" x14ac:dyDescent="0.25">
      <c r="B47" s="143">
        <v>3</v>
      </c>
      <c r="C47" s="210" t="s">
        <v>127</v>
      </c>
      <c r="D47" s="211"/>
    </row>
    <row r="48" spans="2:9" x14ac:dyDescent="0.25">
      <c r="B48" s="132"/>
      <c r="C48" s="212"/>
      <c r="D48" s="213"/>
    </row>
    <row r="49" spans="2:4" x14ac:dyDescent="0.25">
      <c r="B49" s="132"/>
      <c r="C49" s="135"/>
      <c r="D49" s="120"/>
    </row>
    <row r="50" spans="2:4" x14ac:dyDescent="0.25">
      <c r="B50" s="132"/>
      <c r="C50" s="194" t="s">
        <v>133</v>
      </c>
      <c r="D50" s="195"/>
    </row>
    <row r="51" spans="2:4" x14ac:dyDescent="0.25">
      <c r="B51" s="132"/>
      <c r="C51" s="194"/>
      <c r="D51" s="195"/>
    </row>
    <row r="52" spans="2:4" x14ac:dyDescent="0.25">
      <c r="B52" s="132"/>
      <c r="C52" s="135"/>
      <c r="D52" s="120"/>
    </row>
    <row r="53" spans="2:4" x14ac:dyDescent="0.25">
      <c r="B53" s="133"/>
      <c r="C53" s="144" t="s">
        <v>135</v>
      </c>
      <c r="D53" s="145"/>
    </row>
    <row r="55" spans="2:4" x14ac:dyDescent="0.25">
      <c r="B55" s="143">
        <v>4</v>
      </c>
      <c r="C55" s="196" t="s">
        <v>136</v>
      </c>
      <c r="D55" s="197"/>
    </row>
    <row r="56" spans="2:4" x14ac:dyDescent="0.25">
      <c r="B56" s="132"/>
      <c r="C56" s="194"/>
      <c r="D56" s="195"/>
    </row>
    <row r="57" spans="2:4" x14ac:dyDescent="0.25">
      <c r="B57" s="132"/>
      <c r="C57" s="135"/>
      <c r="D57" s="120"/>
    </row>
    <row r="58" spans="2:4" x14ac:dyDescent="0.25">
      <c r="B58" s="132"/>
      <c r="C58" s="158" t="s">
        <v>139</v>
      </c>
      <c r="D58" s="120"/>
    </row>
    <row r="59" spans="2:4" x14ac:dyDescent="0.25">
      <c r="B59" s="132"/>
      <c r="C59" s="158" t="s">
        <v>137</v>
      </c>
      <c r="D59" s="120"/>
    </row>
    <row r="60" spans="2:4" x14ac:dyDescent="0.25">
      <c r="B60" s="133"/>
      <c r="C60" s="159" t="s">
        <v>138</v>
      </c>
      <c r="D60" s="145"/>
    </row>
    <row r="61" spans="2:4" x14ac:dyDescent="0.25">
      <c r="C61" s="118" t="s">
        <v>126</v>
      </c>
    </row>
    <row r="75" spans="3:11" x14ac:dyDescent="0.25">
      <c r="C75" s="183" t="s">
        <v>183</v>
      </c>
      <c r="D75" s="183"/>
      <c r="E75" s="183"/>
      <c r="F75" s="183"/>
      <c r="G75" s="183"/>
      <c r="H75" s="183"/>
      <c r="I75" s="183"/>
      <c r="J75" s="183"/>
      <c r="K75" s="183"/>
    </row>
    <row r="76" spans="3:11" ht="12" customHeight="1" x14ac:dyDescent="0.25">
      <c r="C76" s="192" t="s">
        <v>184</v>
      </c>
      <c r="D76" s="192"/>
      <c r="E76" s="192"/>
      <c r="F76" s="192"/>
      <c r="G76" s="192"/>
      <c r="H76" s="192"/>
      <c r="I76" s="184"/>
      <c r="J76" s="184"/>
      <c r="K76" s="184"/>
    </row>
    <row r="77" spans="3:11" x14ac:dyDescent="0.25">
      <c r="C77" s="192"/>
      <c r="D77" s="192"/>
      <c r="E77" s="192"/>
      <c r="F77" s="192"/>
      <c r="G77" s="192"/>
      <c r="H77" s="192"/>
      <c r="I77" s="184"/>
      <c r="J77" s="184"/>
      <c r="K77" s="184"/>
    </row>
    <row r="78" spans="3:11" x14ac:dyDescent="0.25">
      <c r="C78" s="192"/>
      <c r="D78" s="192"/>
      <c r="E78" s="192"/>
      <c r="F78" s="192"/>
      <c r="G78" s="192"/>
      <c r="H78" s="192"/>
      <c r="I78" s="184"/>
      <c r="J78" s="184"/>
      <c r="K78" s="184"/>
    </row>
    <row r="79" spans="3:11" x14ac:dyDescent="0.25">
      <c r="C79" s="192"/>
      <c r="D79" s="192"/>
      <c r="E79" s="192"/>
      <c r="F79" s="192"/>
      <c r="G79" s="192"/>
      <c r="H79" s="192"/>
      <c r="I79" s="184"/>
      <c r="J79" s="184"/>
      <c r="K79" s="184"/>
    </row>
  </sheetData>
  <mergeCells count="20">
    <mergeCell ref="C50:D51"/>
    <mergeCell ref="C22:D27"/>
    <mergeCell ref="C76:H79"/>
    <mergeCell ref="H39:I40"/>
    <mergeCell ref="C55:D56"/>
    <mergeCell ref="C29:D30"/>
    <mergeCell ref="C35:D40"/>
    <mergeCell ref="C43:D45"/>
    <mergeCell ref="H21:I22"/>
    <mergeCell ref="H24:I25"/>
    <mergeCell ref="C32:D32"/>
    <mergeCell ref="H30:I32"/>
    <mergeCell ref="H34:I35"/>
    <mergeCell ref="C47:D48"/>
    <mergeCell ref="D1:H1"/>
    <mergeCell ref="C16:D17"/>
    <mergeCell ref="H13:I14"/>
    <mergeCell ref="C19:D20"/>
    <mergeCell ref="H18:I19"/>
    <mergeCell ref="H16:I16"/>
  </mergeCells>
  <pageMargins left="0.25" right="0.25" top="0.75" bottom="0.75" header="0.3" footer="0.3"/>
  <pageSetup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B3543-1437-44D9-8723-3DF28E800D38}">
  <dimension ref="A1:AF53"/>
  <sheetViews>
    <sheetView showGridLines="0" zoomScaleNormal="100" workbookViewId="0">
      <selection activeCell="C10" sqref="C10"/>
    </sheetView>
  </sheetViews>
  <sheetFormatPr defaultColWidth="9.140625" defaultRowHeight="12" x14ac:dyDescent="0.2"/>
  <cols>
    <col min="1" max="1" width="2.28515625" style="21" customWidth="1"/>
    <col min="2" max="2" width="46.28515625" style="66" customWidth="1"/>
    <col min="3" max="5" width="16.5703125" style="1" customWidth="1"/>
    <col min="6" max="31" width="10.28515625" style="21" bestFit="1" customWidth="1"/>
    <col min="32" max="32" width="10.28515625" style="22" bestFit="1" customWidth="1"/>
    <col min="33" max="16384" width="9.140625" style="21"/>
  </cols>
  <sheetData>
    <row r="1" spans="1:32" ht="65.25" customHeight="1" x14ac:dyDescent="0.2">
      <c r="C1" s="214"/>
      <c r="D1" s="214"/>
      <c r="E1" s="214"/>
      <c r="F1" s="214"/>
      <c r="G1" s="214"/>
      <c r="H1" s="214"/>
      <c r="I1" s="2"/>
      <c r="J1" s="2"/>
      <c r="K1" s="2"/>
      <c r="L1" s="2"/>
      <c r="AF1" s="21"/>
    </row>
    <row r="2" spans="1:32" x14ac:dyDescent="0.2">
      <c r="E2" s="21"/>
      <c r="AE2" s="22"/>
      <c r="AF2" s="21"/>
    </row>
    <row r="3" spans="1:32" ht="15" x14ac:dyDescent="0.25">
      <c r="B3" s="67" t="s">
        <v>41</v>
      </c>
      <c r="E3" s="21"/>
      <c r="AE3" s="22"/>
      <c r="AF3" s="21"/>
    </row>
    <row r="4" spans="1:32" x14ac:dyDescent="0.2">
      <c r="E4" s="21"/>
      <c r="AE4" s="22"/>
      <c r="AF4" s="21"/>
    </row>
    <row r="5" spans="1:32" s="63" customFormat="1" ht="12.75" x14ac:dyDescent="0.2">
      <c r="A5" s="63" t="s">
        <v>19</v>
      </c>
      <c r="B5" s="69" t="s">
        <v>74</v>
      </c>
      <c r="C5" s="50"/>
      <c r="D5" s="50"/>
      <c r="AE5" s="80"/>
    </row>
    <row r="6" spans="1:32" s="63" customFormat="1" ht="12.75" x14ac:dyDescent="0.2">
      <c r="B6" s="69"/>
      <c r="C6" s="50"/>
      <c r="D6" s="50"/>
      <c r="AE6" s="80"/>
    </row>
    <row r="7" spans="1:32" x14ac:dyDescent="0.2">
      <c r="B7" s="79"/>
      <c r="C7" s="82" t="s">
        <v>75</v>
      </c>
      <c r="D7" s="82" t="s">
        <v>76</v>
      </c>
      <c r="E7" s="21"/>
      <c r="AE7" s="22"/>
      <c r="AF7" s="21"/>
    </row>
    <row r="8" spans="1:32" x14ac:dyDescent="0.2">
      <c r="B8" s="79"/>
      <c r="C8" s="78"/>
      <c r="D8" s="78"/>
      <c r="E8" s="21"/>
      <c r="AE8" s="22"/>
      <c r="AF8" s="21"/>
    </row>
    <row r="9" spans="1:32" x14ac:dyDescent="0.2">
      <c r="B9" s="79" t="s">
        <v>77</v>
      </c>
      <c r="C9" s="47">
        <f>C22</f>
        <v>100000</v>
      </c>
      <c r="D9" s="47">
        <f>C36</f>
        <v>0</v>
      </c>
      <c r="E9" s="21"/>
      <c r="AE9" s="22"/>
      <c r="AF9" s="21"/>
    </row>
    <row r="10" spans="1:32" x14ac:dyDescent="0.2">
      <c r="B10" s="79" t="s">
        <v>33</v>
      </c>
      <c r="C10" s="47">
        <f>C22-C30</f>
        <v>100000</v>
      </c>
      <c r="D10" s="47">
        <f>C42</f>
        <v>0</v>
      </c>
      <c r="E10" s="21"/>
      <c r="AE10" s="22"/>
      <c r="AF10" s="21"/>
    </row>
    <row r="11" spans="1:32" x14ac:dyDescent="0.2">
      <c r="B11" s="79"/>
      <c r="C11" s="78"/>
      <c r="D11" s="78"/>
      <c r="E11" s="21"/>
      <c r="AE11" s="22"/>
      <c r="AF11" s="21"/>
    </row>
    <row r="12" spans="1:32" x14ac:dyDescent="0.2">
      <c r="B12" s="79" t="s">
        <v>69</v>
      </c>
      <c r="C12" s="77">
        <v>0.01</v>
      </c>
      <c r="D12" s="77">
        <v>3.7499999999999999E-2</v>
      </c>
      <c r="E12" s="21"/>
      <c r="AE12" s="22"/>
      <c r="AF12" s="21"/>
    </row>
    <row r="13" spans="1:32" x14ac:dyDescent="0.2">
      <c r="B13" s="79" t="s">
        <v>71</v>
      </c>
      <c r="C13" s="78">
        <v>2</v>
      </c>
      <c r="D13" s="78">
        <v>30</v>
      </c>
      <c r="E13" s="21"/>
      <c r="AE13" s="22"/>
      <c r="AF13" s="21"/>
    </row>
    <row r="14" spans="1:32" x14ac:dyDescent="0.2">
      <c r="B14" s="79"/>
      <c r="C14" s="78"/>
      <c r="D14" s="78"/>
      <c r="E14" s="21"/>
      <c r="AE14" s="22"/>
      <c r="AF14" s="21"/>
    </row>
    <row r="15" spans="1:32" x14ac:dyDescent="0.2">
      <c r="B15" s="79" t="s">
        <v>70</v>
      </c>
      <c r="C15" s="47">
        <f>C10*C12</f>
        <v>1000</v>
      </c>
      <c r="D15" s="47">
        <f>D10*D12</f>
        <v>0</v>
      </c>
      <c r="E15" s="21"/>
      <c r="AE15" s="22"/>
      <c r="AF15" s="21"/>
    </row>
    <row r="16" spans="1:32" x14ac:dyDescent="0.2">
      <c r="B16" s="79" t="s">
        <v>176</v>
      </c>
      <c r="C16" s="47">
        <f>C15*C13</f>
        <v>2000</v>
      </c>
      <c r="D16" s="47">
        <f>D15*D13</f>
        <v>0</v>
      </c>
      <c r="E16" s="21"/>
      <c r="AE16" s="22"/>
      <c r="AF16" s="21"/>
    </row>
    <row r="17" spans="1:32" x14ac:dyDescent="0.2">
      <c r="E17" s="21"/>
      <c r="AE17" s="22"/>
      <c r="AF17" s="21"/>
    </row>
    <row r="18" spans="1:32" x14ac:dyDescent="0.2">
      <c r="E18" s="21"/>
      <c r="AE18" s="22"/>
      <c r="AF18" s="21"/>
    </row>
    <row r="19" spans="1:32" x14ac:dyDescent="0.2">
      <c r="E19" s="21"/>
      <c r="AE19" s="22"/>
      <c r="AF19" s="21"/>
    </row>
    <row r="20" spans="1:32" s="63" customFormat="1" ht="12.75" x14ac:dyDescent="0.2">
      <c r="A20" s="63" t="s">
        <v>18</v>
      </c>
      <c r="B20" s="69" t="s">
        <v>79</v>
      </c>
      <c r="C20" s="81"/>
      <c r="D20" s="81"/>
      <c r="AE20" s="80"/>
    </row>
    <row r="21" spans="1:32" x14ac:dyDescent="0.2">
      <c r="B21" s="68"/>
      <c r="C21" s="5"/>
      <c r="D21" s="21"/>
      <c r="E21" s="21"/>
      <c r="AD21" s="22"/>
      <c r="AF21" s="21"/>
    </row>
    <row r="22" spans="1:32" x14ac:dyDescent="0.2">
      <c r="B22" s="66" t="s">
        <v>0</v>
      </c>
      <c r="C22" s="7">
        <f>'PPP Loan Tracker'!D14</f>
        <v>100000</v>
      </c>
      <c r="D22" s="21"/>
      <c r="E22" s="21"/>
      <c r="AD22" s="22"/>
      <c r="AF22" s="21"/>
    </row>
    <row r="23" spans="1:32" x14ac:dyDescent="0.2">
      <c r="C23" s="7"/>
      <c r="D23" s="21"/>
      <c r="E23" s="21"/>
      <c r="AE23" s="22"/>
      <c r="AF23" s="21"/>
    </row>
    <row r="24" spans="1:32" x14ac:dyDescent="0.2">
      <c r="B24" s="66" t="s">
        <v>1</v>
      </c>
      <c r="C24" s="7">
        <f>'PPP Loan Tracker'!D24</f>
        <v>5000</v>
      </c>
      <c r="D24" s="21"/>
      <c r="E24" s="21"/>
      <c r="AE24" s="22"/>
      <c r="AF24" s="21"/>
    </row>
    <row r="25" spans="1:32" x14ac:dyDescent="0.2">
      <c r="B25" s="76" t="s">
        <v>2</v>
      </c>
      <c r="C25" s="8">
        <f>'PPP Loan Tracker'!D30</f>
        <v>5000</v>
      </c>
      <c r="D25" s="21"/>
      <c r="E25" s="21"/>
      <c r="AE25" s="22"/>
      <c r="AF25" s="21"/>
    </row>
    <row r="26" spans="1:32" x14ac:dyDescent="0.2">
      <c r="B26" s="71" t="s">
        <v>73</v>
      </c>
      <c r="C26" s="75">
        <f>SUM(C24:C25)</f>
        <v>10000</v>
      </c>
      <c r="D26" s="21"/>
      <c r="E26" s="21"/>
      <c r="AE26" s="22"/>
      <c r="AF26" s="21"/>
    </row>
    <row r="27" spans="1:32" x14ac:dyDescent="0.2">
      <c r="B27" s="70"/>
      <c r="C27" s="74"/>
      <c r="D27" s="21"/>
      <c r="E27" s="21"/>
      <c r="AC27" s="22"/>
      <c r="AF27" s="21"/>
    </row>
    <row r="28" spans="1:32" x14ac:dyDescent="0.2">
      <c r="B28" s="70" t="s">
        <v>3</v>
      </c>
      <c r="C28" s="7">
        <f>C22-C26</f>
        <v>90000</v>
      </c>
      <c r="D28" s="21"/>
      <c r="E28" s="21"/>
      <c r="AC28" s="22"/>
      <c r="AF28" s="21"/>
    </row>
    <row r="29" spans="1:32" x14ac:dyDescent="0.2">
      <c r="B29" s="70"/>
      <c r="D29" s="21"/>
      <c r="E29" s="21"/>
      <c r="AC29" s="22"/>
      <c r="AF29" s="21"/>
    </row>
    <row r="30" spans="1:32" x14ac:dyDescent="0.2">
      <c r="B30" s="70" t="s">
        <v>118</v>
      </c>
      <c r="C30" s="11">
        <f>'PPP Loan Forgiveness Calculator'!C77</f>
        <v>0</v>
      </c>
      <c r="D30" s="21"/>
      <c r="E30" s="21"/>
      <c r="AC30" s="22"/>
      <c r="AF30" s="21"/>
    </row>
    <row r="31" spans="1:32" x14ac:dyDescent="0.2">
      <c r="B31" s="111" t="s">
        <v>119</v>
      </c>
      <c r="D31" s="21"/>
      <c r="E31" s="21"/>
      <c r="AD31" s="22"/>
      <c r="AF31" s="21"/>
    </row>
    <row r="32" spans="1:32" x14ac:dyDescent="0.2">
      <c r="B32" s="71"/>
      <c r="D32" s="21"/>
      <c r="E32" s="21"/>
      <c r="AD32" s="22"/>
      <c r="AF32" s="21"/>
    </row>
    <row r="33" spans="1:32" x14ac:dyDescent="0.2">
      <c r="B33" s="72"/>
      <c r="D33" s="21"/>
      <c r="E33" s="21"/>
      <c r="AD33" s="22"/>
      <c r="AF33" s="21"/>
    </row>
    <row r="34" spans="1:32" s="64" customFormat="1" ht="12.75" x14ac:dyDescent="0.2">
      <c r="A34" s="63" t="s">
        <v>61</v>
      </c>
      <c r="B34" s="69" t="s">
        <v>80</v>
      </c>
      <c r="C34" s="5"/>
      <c r="AD34" s="65"/>
    </row>
    <row r="35" spans="1:32" x14ac:dyDescent="0.2">
      <c r="B35" s="68"/>
      <c r="C35" s="5"/>
      <c r="D35" s="21"/>
      <c r="E35" s="21"/>
      <c r="AC35" s="22"/>
      <c r="AF35" s="21"/>
    </row>
    <row r="36" spans="1:32" x14ac:dyDescent="0.2">
      <c r="B36" s="66" t="s">
        <v>72</v>
      </c>
      <c r="C36" s="7">
        <f>'EIDL Loan Tracker'!C8</f>
        <v>0</v>
      </c>
      <c r="D36" s="21"/>
      <c r="E36" s="21"/>
      <c r="AC36" s="22"/>
      <c r="AF36" s="21"/>
    </row>
    <row r="37" spans="1:32" x14ac:dyDescent="0.2">
      <c r="C37" s="7"/>
      <c r="D37" s="21"/>
      <c r="E37" s="21"/>
      <c r="AC37" s="22"/>
      <c r="AF37" s="21"/>
    </row>
    <row r="38" spans="1:32" x14ac:dyDescent="0.2">
      <c r="B38" s="66" t="s">
        <v>81</v>
      </c>
      <c r="C38" s="7">
        <f>'EIDL Loan Tracker'!C9</f>
        <v>0</v>
      </c>
      <c r="D38" s="21"/>
      <c r="E38" s="21"/>
      <c r="AC38" s="22"/>
      <c r="AF38" s="21"/>
    </row>
    <row r="39" spans="1:32" x14ac:dyDescent="0.2">
      <c r="B39" s="76" t="s">
        <v>82</v>
      </c>
      <c r="C39" s="8">
        <f>'EIDL Loan Tracker'!D26</f>
        <v>0</v>
      </c>
      <c r="D39" s="21"/>
      <c r="E39" s="21"/>
      <c r="AC39" s="22"/>
      <c r="AF39" s="21"/>
    </row>
    <row r="40" spans="1:32" x14ac:dyDescent="0.2">
      <c r="B40" s="71" t="s">
        <v>83</v>
      </c>
      <c r="C40" s="75">
        <f>C38-C39</f>
        <v>0</v>
      </c>
      <c r="D40" s="21"/>
      <c r="E40" s="21"/>
      <c r="AC40" s="22"/>
      <c r="AF40" s="21"/>
    </row>
    <row r="41" spans="1:32" x14ac:dyDescent="0.2">
      <c r="D41" s="21"/>
      <c r="E41" s="21"/>
      <c r="AC41" s="22"/>
      <c r="AF41" s="21"/>
    </row>
    <row r="42" spans="1:32" x14ac:dyDescent="0.2">
      <c r="B42" s="66" t="s">
        <v>86</v>
      </c>
      <c r="C42" s="7">
        <f>'EIDL Loan Tracker'!C10</f>
        <v>0</v>
      </c>
      <c r="D42" s="21"/>
      <c r="E42" s="21"/>
      <c r="AC42" s="22"/>
      <c r="AF42" s="21"/>
    </row>
    <row r="43" spans="1:32" x14ac:dyDescent="0.2">
      <c r="B43" s="76" t="s">
        <v>84</v>
      </c>
      <c r="C43" s="8">
        <f>'EIDL Loan Tracker'!D43</f>
        <v>0</v>
      </c>
      <c r="D43" s="21"/>
      <c r="E43" s="21"/>
      <c r="AD43" s="22"/>
      <c r="AF43" s="21"/>
    </row>
    <row r="44" spans="1:32" x14ac:dyDescent="0.2">
      <c r="B44" s="71" t="s">
        <v>85</v>
      </c>
      <c r="C44" s="75">
        <f>C42-C43</f>
        <v>0</v>
      </c>
      <c r="D44" s="21"/>
      <c r="E44" s="21"/>
      <c r="AD44" s="22"/>
      <c r="AF44" s="21"/>
    </row>
    <row r="45" spans="1:32" x14ac:dyDescent="0.2">
      <c r="B45" s="68"/>
      <c r="D45" s="21"/>
      <c r="E45" s="21"/>
      <c r="AD45" s="22"/>
      <c r="AF45" s="21"/>
    </row>
    <row r="46" spans="1:32" x14ac:dyDescent="0.2">
      <c r="B46" s="71"/>
      <c r="D46" s="21"/>
      <c r="E46" s="21"/>
      <c r="AD46" s="22"/>
      <c r="AF46" s="21"/>
    </row>
    <row r="47" spans="1:32" x14ac:dyDescent="0.2">
      <c r="B47" s="72"/>
      <c r="D47" s="21"/>
      <c r="E47" s="21"/>
      <c r="AD47" s="22"/>
      <c r="AF47" s="21"/>
    </row>
    <row r="48" spans="1:32" x14ac:dyDescent="0.2">
      <c r="B48" s="71"/>
      <c r="D48" s="21"/>
      <c r="E48" s="21"/>
      <c r="AD48" s="22"/>
      <c r="AF48" s="21"/>
    </row>
    <row r="49" spans="2:32" x14ac:dyDescent="0.2">
      <c r="B49" s="71"/>
      <c r="D49" s="21"/>
      <c r="E49" s="21"/>
      <c r="AD49" s="22"/>
      <c r="AF49" s="21"/>
    </row>
    <row r="50" spans="2:32" x14ac:dyDescent="0.2">
      <c r="B50" s="73"/>
      <c r="D50" s="21"/>
      <c r="E50" s="21"/>
      <c r="AD50" s="22"/>
      <c r="AF50" s="21"/>
    </row>
    <row r="51" spans="2:32" x14ac:dyDescent="0.2">
      <c r="C51" s="9"/>
      <c r="D51" s="21"/>
      <c r="E51" s="21"/>
      <c r="AD51" s="22"/>
      <c r="AF51" s="21"/>
    </row>
    <row r="52" spans="2:32" x14ac:dyDescent="0.2">
      <c r="B52" s="68"/>
      <c r="D52" s="21"/>
      <c r="E52" s="21"/>
      <c r="AD52" s="22"/>
      <c r="AF52" s="21"/>
    </row>
    <row r="53" spans="2:32" x14ac:dyDescent="0.2">
      <c r="C53" s="9"/>
      <c r="D53" s="9"/>
      <c r="E53" s="9"/>
    </row>
  </sheetData>
  <mergeCells count="1">
    <mergeCell ref="C1:H1"/>
  </mergeCells>
  <pageMargins left="0.25" right="0.25" top="0.75" bottom="0.75" header="0.3" footer="0.3"/>
  <pageSetup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2D90-455B-4376-AE4C-540D56D87B39}">
  <dimension ref="A1:XEI86"/>
  <sheetViews>
    <sheetView showGridLines="0" topLeftCell="A43" zoomScaleNormal="100" workbookViewId="0">
      <selection activeCell="K18" sqref="K18"/>
    </sheetView>
  </sheetViews>
  <sheetFormatPr defaultColWidth="9.140625" defaultRowHeight="12" x14ac:dyDescent="0.2"/>
  <cols>
    <col min="1" max="1" width="2.28515625" style="21" customWidth="1"/>
    <col min="2" max="2" width="46.28515625" style="66" customWidth="1"/>
    <col min="3" max="4" width="16.5703125" style="1" customWidth="1"/>
    <col min="5" max="6" width="10.28515625" style="21" bestFit="1" customWidth="1"/>
    <col min="7" max="9" width="21.42578125" style="91" customWidth="1"/>
    <col min="10" max="10" width="10.28515625" style="21" bestFit="1" customWidth="1"/>
    <col min="11" max="11" width="21" style="21" bestFit="1" customWidth="1"/>
    <col min="12" max="16" width="10.28515625" style="21" bestFit="1" customWidth="1"/>
    <col min="17" max="16384" width="9.140625" style="21"/>
  </cols>
  <sheetData>
    <row r="1" spans="1:11" ht="65.25" customHeight="1" x14ac:dyDescent="0.2">
      <c r="G1" s="2"/>
      <c r="H1" s="2"/>
      <c r="I1" s="2"/>
      <c r="J1" s="2"/>
      <c r="K1" s="2"/>
    </row>
    <row r="2" spans="1:11" x14ac:dyDescent="0.2">
      <c r="D2" s="21"/>
    </row>
    <row r="3" spans="1:11" ht="15" x14ac:dyDescent="0.25">
      <c r="B3" s="67" t="s">
        <v>87</v>
      </c>
      <c r="D3" s="21"/>
    </row>
    <row r="4" spans="1:11" x14ac:dyDescent="0.2">
      <c r="D4" s="21"/>
    </row>
    <row r="5" spans="1:11" s="63" customFormat="1" ht="12.75" x14ac:dyDescent="0.2">
      <c r="A5" s="63" t="s">
        <v>19</v>
      </c>
      <c r="B5" s="69" t="s">
        <v>74</v>
      </c>
      <c r="C5" s="50"/>
      <c r="G5" s="161"/>
      <c r="H5" s="161"/>
      <c r="I5" s="161"/>
    </row>
    <row r="6" spans="1:11" s="63" customFormat="1" ht="12.75" x14ac:dyDescent="0.2">
      <c r="B6" s="69"/>
      <c r="C6" s="50"/>
      <c r="G6" s="161"/>
      <c r="H6" s="161"/>
      <c r="I6" s="161"/>
    </row>
    <row r="7" spans="1:11" x14ac:dyDescent="0.2">
      <c r="B7" s="79"/>
      <c r="C7" s="82" t="s">
        <v>75</v>
      </c>
      <c r="D7" s="21"/>
    </row>
    <row r="8" spans="1:11" x14ac:dyDescent="0.2">
      <c r="B8" s="79"/>
      <c r="C8" s="78"/>
      <c r="D8" s="21"/>
    </row>
    <row r="9" spans="1:11" x14ac:dyDescent="0.2">
      <c r="B9" s="79" t="s">
        <v>77</v>
      </c>
      <c r="C9" s="47">
        <f>'PPP Loan Tracker'!C8</f>
        <v>100000</v>
      </c>
      <c r="D9" s="21"/>
    </row>
    <row r="10" spans="1:11" x14ac:dyDescent="0.2">
      <c r="B10" s="79" t="s">
        <v>156</v>
      </c>
      <c r="C10" s="47">
        <f>C9-C86</f>
        <v>100000</v>
      </c>
      <c r="D10" s="21"/>
    </row>
    <row r="11" spans="1:11" x14ac:dyDescent="0.2">
      <c r="B11" s="79"/>
      <c r="C11" s="78"/>
      <c r="D11" s="21"/>
    </row>
    <row r="12" spans="1:11" x14ac:dyDescent="0.2">
      <c r="B12" s="79" t="s">
        <v>69</v>
      </c>
      <c r="C12" s="77">
        <v>0.01</v>
      </c>
      <c r="D12" s="21"/>
    </row>
    <row r="13" spans="1:11" x14ac:dyDescent="0.2">
      <c r="B13" s="79" t="s">
        <v>71</v>
      </c>
      <c r="C13" s="78">
        <v>2</v>
      </c>
      <c r="D13" s="21"/>
    </row>
    <row r="14" spans="1:11" x14ac:dyDescent="0.2">
      <c r="B14" s="79"/>
      <c r="C14" s="78"/>
      <c r="D14" s="21"/>
    </row>
    <row r="15" spans="1:11" x14ac:dyDescent="0.2">
      <c r="B15" s="79" t="s">
        <v>70</v>
      </c>
      <c r="C15" s="47">
        <f>C10*C12</f>
        <v>1000</v>
      </c>
      <c r="D15" s="21"/>
    </row>
    <row r="16" spans="1:11" x14ac:dyDescent="0.2">
      <c r="B16" s="79" t="s">
        <v>78</v>
      </c>
      <c r="C16" s="47">
        <f>C15*C13</f>
        <v>2000</v>
      </c>
      <c r="D16" s="21"/>
    </row>
    <row r="17" spans="1:9" x14ac:dyDescent="0.2">
      <c r="D17" s="21"/>
    </row>
    <row r="18" spans="1:9" x14ac:dyDescent="0.2">
      <c r="D18" s="21"/>
      <c r="G18" s="215" t="s">
        <v>157</v>
      </c>
      <c r="H18" s="215"/>
      <c r="I18" s="215"/>
    </row>
    <row r="19" spans="1:9" x14ac:dyDescent="0.2">
      <c r="D19" s="21"/>
    </row>
    <row r="20" spans="1:9" s="63" customFormat="1" ht="12.75" customHeight="1" x14ac:dyDescent="0.2">
      <c r="A20" s="63" t="s">
        <v>199</v>
      </c>
      <c r="B20" s="69" t="s">
        <v>197</v>
      </c>
      <c r="C20" s="81"/>
      <c r="G20" s="164" t="s">
        <v>197</v>
      </c>
      <c r="H20" s="165"/>
      <c r="I20" s="165"/>
    </row>
    <row r="21" spans="1:9" x14ac:dyDescent="0.2">
      <c r="D21" s="21"/>
      <c r="G21" s="163"/>
      <c r="H21" s="163"/>
      <c r="I21" s="163"/>
    </row>
    <row r="22" spans="1:9" x14ac:dyDescent="0.2">
      <c r="B22" s="66" t="s">
        <v>198</v>
      </c>
      <c r="D22" s="21"/>
      <c r="G22" s="217" t="s">
        <v>203</v>
      </c>
      <c r="H22" s="217"/>
      <c r="I22" s="217"/>
    </row>
    <row r="23" spans="1:9" x14ac:dyDescent="0.2">
      <c r="D23" s="21"/>
      <c r="G23" s="217"/>
      <c r="H23" s="217"/>
      <c r="I23" s="217"/>
    </row>
    <row r="24" spans="1:9" x14ac:dyDescent="0.2">
      <c r="B24" s="68" t="s">
        <v>197</v>
      </c>
      <c r="C24" s="26">
        <f>'PPP Loan Tracker'!D24-'PPP Loan Forgiveness Calculator'!C22</f>
        <v>5000</v>
      </c>
      <c r="D24" s="21"/>
      <c r="G24" s="163"/>
      <c r="H24" s="163"/>
      <c r="I24" s="163"/>
    </row>
    <row r="25" spans="1:9" x14ac:dyDescent="0.2">
      <c r="D25" s="21"/>
    </row>
    <row r="26" spans="1:9" x14ac:dyDescent="0.2">
      <c r="D26" s="21"/>
    </row>
    <row r="27" spans="1:9" s="63" customFormat="1" ht="12.75" customHeight="1" x14ac:dyDescent="0.2">
      <c r="A27" s="63" t="s">
        <v>61</v>
      </c>
      <c r="B27" s="69" t="s">
        <v>104</v>
      </c>
      <c r="C27" s="81"/>
      <c r="G27" s="164" t="s">
        <v>205</v>
      </c>
      <c r="H27" s="165"/>
      <c r="I27" s="165"/>
    </row>
    <row r="28" spans="1:9" ht="12" customHeight="1" x14ac:dyDescent="0.2">
      <c r="B28" s="68"/>
      <c r="C28" s="86" t="s">
        <v>95</v>
      </c>
      <c r="D28" s="87" t="s">
        <v>96</v>
      </c>
      <c r="G28" s="166"/>
      <c r="H28" s="165"/>
      <c r="I28" s="165"/>
    </row>
    <row r="29" spans="1:9" ht="12.75" customHeight="1" x14ac:dyDescent="0.2">
      <c r="B29" s="68"/>
      <c r="C29" s="86"/>
      <c r="D29" s="87"/>
      <c r="G29" s="216" t="s">
        <v>206</v>
      </c>
      <c r="H29" s="216"/>
      <c r="I29" s="216"/>
    </row>
    <row r="30" spans="1:9" ht="12" customHeight="1" x14ac:dyDescent="0.2">
      <c r="B30" s="66" t="s">
        <v>0</v>
      </c>
      <c r="C30" s="7">
        <f>C9</f>
        <v>100000</v>
      </c>
      <c r="D30" s="21"/>
      <c r="G30" s="216"/>
      <c r="H30" s="216"/>
      <c r="I30" s="216"/>
    </row>
    <row r="31" spans="1:9" x14ac:dyDescent="0.2">
      <c r="C31" s="7"/>
      <c r="D31" s="21"/>
      <c r="G31" s="167"/>
      <c r="H31" s="167"/>
      <c r="I31" s="167"/>
    </row>
    <row r="32" spans="1:9" ht="12" customHeight="1" x14ac:dyDescent="0.2">
      <c r="B32" s="66" t="s">
        <v>197</v>
      </c>
      <c r="C32" s="7">
        <f>C24</f>
        <v>5000</v>
      </c>
      <c r="D32" s="89">
        <f>C32/$C$34</f>
        <v>0.5</v>
      </c>
      <c r="G32" s="216" t="s">
        <v>220</v>
      </c>
      <c r="H32" s="216"/>
      <c r="I32" s="216"/>
    </row>
    <row r="33" spans="1:9" x14ac:dyDescent="0.2">
      <c r="B33" s="76" t="s">
        <v>2</v>
      </c>
      <c r="C33" s="8">
        <f>'PPP Loan Tracker'!D30</f>
        <v>5000</v>
      </c>
      <c r="D33" s="90">
        <f>C33/$C$34</f>
        <v>0.5</v>
      </c>
      <c r="G33" s="168"/>
      <c r="H33" s="168"/>
      <c r="I33" s="168"/>
    </row>
    <row r="34" spans="1:9" x14ac:dyDescent="0.2">
      <c r="B34" s="71" t="s">
        <v>73</v>
      </c>
      <c r="C34" s="75">
        <f>SUM(C32:C33)</f>
        <v>10000</v>
      </c>
      <c r="D34" s="88">
        <f>SUM(D32:D33)</f>
        <v>1</v>
      </c>
      <c r="G34" s="216" t="s">
        <v>207</v>
      </c>
      <c r="H34" s="216"/>
      <c r="I34" s="216"/>
    </row>
    <row r="35" spans="1:9" ht="12" customHeight="1" x14ac:dyDescent="0.2">
      <c r="B35" s="70"/>
      <c r="C35" s="74"/>
      <c r="D35" s="21"/>
      <c r="G35" s="216"/>
      <c r="H35" s="216"/>
      <c r="I35" s="216"/>
    </row>
    <row r="36" spans="1:9" x14ac:dyDescent="0.2">
      <c r="B36" s="70" t="s">
        <v>100</v>
      </c>
      <c r="C36" s="7">
        <f>C30-C34</f>
        <v>90000</v>
      </c>
      <c r="D36" s="91"/>
      <c r="G36" s="168"/>
      <c r="H36" s="168"/>
      <c r="I36" s="168"/>
    </row>
    <row r="37" spans="1:9" x14ac:dyDescent="0.2">
      <c r="B37" s="70"/>
      <c r="D37" s="21"/>
      <c r="G37" s="166"/>
      <c r="H37" s="166"/>
      <c r="I37" s="166"/>
    </row>
    <row r="38" spans="1:9" x14ac:dyDescent="0.2">
      <c r="B38" s="83" t="s">
        <v>88</v>
      </c>
      <c r="C38" s="84">
        <f>IF(D32&gt;=0.6, C34, 0)</f>
        <v>0</v>
      </c>
      <c r="D38" s="21"/>
      <c r="G38" s="166"/>
      <c r="H38" s="166"/>
      <c r="I38" s="166"/>
    </row>
    <row r="39" spans="1:9" x14ac:dyDescent="0.2">
      <c r="B39" s="68"/>
      <c r="D39" s="21"/>
      <c r="G39" s="166"/>
      <c r="H39" s="166"/>
      <c r="I39" s="166"/>
    </row>
    <row r="40" spans="1:9" x14ac:dyDescent="0.2">
      <c r="B40" s="66" t="s">
        <v>89</v>
      </c>
      <c r="C40" s="11">
        <f>C30-C38</f>
        <v>100000</v>
      </c>
      <c r="D40" s="9"/>
      <c r="G40" s="166"/>
      <c r="H40" s="166"/>
      <c r="I40" s="166"/>
    </row>
    <row r="43" spans="1:9" ht="12.75" x14ac:dyDescent="0.2">
      <c r="A43" s="63" t="s">
        <v>93</v>
      </c>
      <c r="B43" s="69" t="s">
        <v>193</v>
      </c>
      <c r="G43" s="162" t="s">
        <v>193</v>
      </c>
      <c r="H43" s="163"/>
      <c r="I43" s="163"/>
    </row>
    <row r="44" spans="1:9" x14ac:dyDescent="0.2">
      <c r="G44" s="163"/>
      <c r="H44" s="163"/>
      <c r="I44" s="163"/>
    </row>
    <row r="45" spans="1:9" x14ac:dyDescent="0.2">
      <c r="B45" s="66" t="s">
        <v>190</v>
      </c>
      <c r="C45" s="1">
        <v>45</v>
      </c>
      <c r="G45" s="217" t="s">
        <v>196</v>
      </c>
      <c r="H45" s="217"/>
      <c r="I45" s="217"/>
    </row>
    <row r="46" spans="1:9" x14ac:dyDescent="0.2">
      <c r="G46" s="217"/>
      <c r="H46" s="217"/>
      <c r="I46" s="217"/>
    </row>
    <row r="47" spans="1:9" x14ac:dyDescent="0.2">
      <c r="B47" s="66" t="s">
        <v>189</v>
      </c>
      <c r="C47" s="1">
        <v>15</v>
      </c>
      <c r="G47" s="163"/>
      <c r="H47" s="163"/>
      <c r="I47" s="163"/>
    </row>
    <row r="48" spans="1:9" x14ac:dyDescent="0.2">
      <c r="G48" s="217" t="s">
        <v>194</v>
      </c>
      <c r="H48" s="217"/>
      <c r="I48" s="217"/>
    </row>
    <row r="49" spans="1:9 16363:16363" x14ac:dyDescent="0.2">
      <c r="B49" s="66" t="s">
        <v>191</v>
      </c>
      <c r="C49" s="1">
        <v>20</v>
      </c>
      <c r="G49" s="217"/>
      <c r="H49" s="217"/>
      <c r="I49" s="217"/>
    </row>
    <row r="50" spans="1:9 16363:16363" x14ac:dyDescent="0.2">
      <c r="G50" s="223" t="s">
        <v>195</v>
      </c>
      <c r="H50" s="223"/>
      <c r="I50" s="223"/>
    </row>
    <row r="51" spans="1:9 16363:16363" x14ac:dyDescent="0.2">
      <c r="B51" s="66" t="s">
        <v>192</v>
      </c>
      <c r="C51" s="189" t="str">
        <f>IF(AND(C45&gt;C47,C45&lt;=C49),"Yes","No")</f>
        <v>No</v>
      </c>
      <c r="G51" s="223"/>
      <c r="H51" s="223"/>
      <c r="I51" s="223"/>
    </row>
    <row r="54" spans="1:9 16363:16363" ht="12.75" x14ac:dyDescent="0.2">
      <c r="A54" s="63" t="s">
        <v>200</v>
      </c>
      <c r="B54" s="69" t="s">
        <v>105</v>
      </c>
      <c r="G54" s="162" t="s">
        <v>158</v>
      </c>
      <c r="H54" s="163"/>
      <c r="I54" s="163"/>
    </row>
    <row r="55" spans="1:9 16363:16363" ht="12.75" x14ac:dyDescent="0.2">
      <c r="A55" s="63"/>
      <c r="B55" s="69"/>
      <c r="G55" s="163"/>
      <c r="H55" s="163"/>
      <c r="I55" s="163"/>
    </row>
    <row r="56" spans="1:9 16363:16363" x14ac:dyDescent="0.2">
      <c r="B56" s="93" t="s">
        <v>163</v>
      </c>
      <c r="G56" s="163" t="s">
        <v>159</v>
      </c>
      <c r="H56" s="163"/>
      <c r="I56" s="163"/>
    </row>
    <row r="57" spans="1:9 16363:16363" x14ac:dyDescent="0.2">
      <c r="B57" s="66" t="s">
        <v>98</v>
      </c>
      <c r="C57" s="110">
        <v>10</v>
      </c>
      <c r="G57" s="163"/>
      <c r="H57" s="163"/>
      <c r="I57" s="163"/>
    </row>
    <row r="58" spans="1:9 16363:16363" x14ac:dyDescent="0.2">
      <c r="B58" s="66" t="s">
        <v>99</v>
      </c>
      <c r="C58" s="110">
        <v>20</v>
      </c>
      <c r="G58" s="218" t="s">
        <v>160</v>
      </c>
      <c r="H58" s="219" t="s">
        <v>161</v>
      </c>
      <c r="I58" s="219"/>
    </row>
    <row r="59" spans="1:9 16363:16363" x14ac:dyDescent="0.2">
      <c r="C59" s="110"/>
      <c r="G59" s="218"/>
      <c r="H59" s="220" t="s">
        <v>162</v>
      </c>
      <c r="I59" s="220"/>
    </row>
    <row r="60" spans="1:9 16363:16363" x14ac:dyDescent="0.2">
      <c r="B60" s="93" t="s">
        <v>164</v>
      </c>
      <c r="C60" s="110"/>
      <c r="G60" s="163"/>
      <c r="H60" s="163"/>
      <c r="I60" s="163"/>
    </row>
    <row r="61" spans="1:9 16363:16363" x14ac:dyDescent="0.2">
      <c r="B61" s="66" t="s">
        <v>90</v>
      </c>
      <c r="C61" s="110">
        <v>20</v>
      </c>
      <c r="G61" s="163" t="s">
        <v>169</v>
      </c>
      <c r="H61" s="163"/>
      <c r="I61" s="163"/>
      <c r="XEI61" s="21">
        <f>SUM(A61:XEH61)</f>
        <v>20</v>
      </c>
    </row>
    <row r="62" spans="1:9 16363:16363" x14ac:dyDescent="0.2">
      <c r="B62" s="66" t="s">
        <v>91</v>
      </c>
      <c r="C62" s="110">
        <v>45</v>
      </c>
      <c r="G62" s="163" t="s">
        <v>170</v>
      </c>
      <c r="H62" s="163"/>
      <c r="I62" s="163"/>
    </row>
    <row r="63" spans="1:9 16363:16363" x14ac:dyDescent="0.2">
      <c r="G63" s="163"/>
      <c r="H63" s="163"/>
      <c r="I63" s="163"/>
    </row>
    <row r="64" spans="1:9 16363:16363" x14ac:dyDescent="0.2">
      <c r="B64" s="68" t="s">
        <v>92</v>
      </c>
      <c r="C64" s="112">
        <f>1-(MAX(C57,C58)/MIN(C61,C62))</f>
        <v>0</v>
      </c>
      <c r="G64" s="221" t="s">
        <v>166</v>
      </c>
      <c r="H64" s="221"/>
      <c r="I64" s="221"/>
    </row>
    <row r="65" spans="1:9" x14ac:dyDescent="0.2">
      <c r="G65" s="221"/>
      <c r="H65" s="221"/>
      <c r="I65" s="221"/>
    </row>
    <row r="66" spans="1:9" x14ac:dyDescent="0.2">
      <c r="B66" s="85" t="s">
        <v>32</v>
      </c>
      <c r="C66" s="84">
        <f>IF(UPPER(C51)="YES", C38, C38*(1-C64))</f>
        <v>0</v>
      </c>
      <c r="G66" s="163"/>
      <c r="H66" s="163"/>
      <c r="I66" s="163"/>
    </row>
    <row r="67" spans="1:9" x14ac:dyDescent="0.2">
      <c r="C67" s="11"/>
    </row>
    <row r="69" spans="1:9" ht="12.75" x14ac:dyDescent="0.2">
      <c r="A69" s="63" t="s">
        <v>201</v>
      </c>
      <c r="B69" s="69" t="s">
        <v>94</v>
      </c>
      <c r="G69" s="162" t="s">
        <v>165</v>
      </c>
      <c r="H69" s="163"/>
      <c r="I69" s="163"/>
    </row>
    <row r="70" spans="1:9" x14ac:dyDescent="0.2">
      <c r="G70" s="163"/>
      <c r="H70" s="163"/>
      <c r="I70" s="163"/>
    </row>
    <row r="71" spans="1:9" x14ac:dyDescent="0.2">
      <c r="B71" s="66" t="s">
        <v>97</v>
      </c>
      <c r="C71" s="95">
        <v>35000</v>
      </c>
      <c r="G71" s="217" t="s">
        <v>167</v>
      </c>
      <c r="H71" s="217"/>
      <c r="I71" s="217"/>
    </row>
    <row r="72" spans="1:9" x14ac:dyDescent="0.2">
      <c r="C72" s="95"/>
      <c r="G72" s="217"/>
      <c r="H72" s="217"/>
      <c r="I72" s="217"/>
    </row>
    <row r="73" spans="1:9" x14ac:dyDescent="0.2">
      <c r="B73" s="66" t="s">
        <v>101</v>
      </c>
      <c r="C73" s="95">
        <v>25000</v>
      </c>
      <c r="G73" s="163"/>
      <c r="H73" s="163"/>
      <c r="I73" s="163"/>
    </row>
    <row r="74" spans="1:9" x14ac:dyDescent="0.2">
      <c r="G74" s="217" t="s">
        <v>168</v>
      </c>
      <c r="H74" s="217"/>
      <c r="I74" s="217"/>
    </row>
    <row r="75" spans="1:9" x14ac:dyDescent="0.2">
      <c r="B75" s="68" t="s">
        <v>92</v>
      </c>
      <c r="C75" s="43">
        <f>IF(C73/C71&gt;=0.75, 0, C71*0.75-C73)</f>
        <v>1250</v>
      </c>
      <c r="G75" s="217"/>
      <c r="H75" s="217"/>
      <c r="I75" s="217"/>
    </row>
    <row r="76" spans="1:9" x14ac:dyDescent="0.2">
      <c r="G76" s="163"/>
      <c r="H76" s="163"/>
      <c r="I76" s="163"/>
    </row>
    <row r="77" spans="1:9" x14ac:dyDescent="0.2">
      <c r="B77" s="85" t="s">
        <v>32</v>
      </c>
      <c r="C77" s="92">
        <f>IF(C66-C75&lt;0, 0, C66-C75)</f>
        <v>0</v>
      </c>
      <c r="G77" s="163"/>
      <c r="H77" s="163"/>
      <c r="I77" s="163"/>
    </row>
    <row r="80" spans="1:9" ht="12.75" x14ac:dyDescent="0.2">
      <c r="A80" s="63" t="s">
        <v>202</v>
      </c>
      <c r="B80" s="69" t="s">
        <v>185</v>
      </c>
      <c r="G80" s="162" t="s">
        <v>185</v>
      </c>
      <c r="H80" s="163"/>
      <c r="I80" s="163"/>
    </row>
    <row r="81" spans="2:9" x14ac:dyDescent="0.2">
      <c r="G81" s="163"/>
      <c r="H81" s="163"/>
      <c r="I81" s="163"/>
    </row>
    <row r="82" spans="2:9" x14ac:dyDescent="0.2">
      <c r="B82" s="66" t="s">
        <v>186</v>
      </c>
      <c r="C82" s="190" t="str">
        <f>IF(Instructions!I11=0, "No", "Yes")</f>
        <v>No</v>
      </c>
      <c r="G82" s="217" t="s">
        <v>187</v>
      </c>
      <c r="H82" s="217"/>
      <c r="I82" s="217"/>
    </row>
    <row r="83" spans="2:9" x14ac:dyDescent="0.2">
      <c r="G83" s="217"/>
      <c r="H83" s="217"/>
      <c r="I83" s="217"/>
    </row>
    <row r="84" spans="2:9" x14ac:dyDescent="0.2">
      <c r="B84" s="66" t="s">
        <v>177</v>
      </c>
      <c r="C84" s="7">
        <f>IF(UPPER(C82)="YES", 'EIDL Loan Tracker'!$C$9, 0)</f>
        <v>0</v>
      </c>
      <c r="G84" s="163"/>
      <c r="H84" s="163"/>
      <c r="I84" s="163"/>
    </row>
    <row r="85" spans="2:9" x14ac:dyDescent="0.2">
      <c r="G85" s="222" t="s">
        <v>188</v>
      </c>
      <c r="H85" s="222"/>
      <c r="I85" s="222"/>
    </row>
    <row r="86" spans="2:9" x14ac:dyDescent="0.2">
      <c r="B86" s="85" t="s">
        <v>32</v>
      </c>
      <c r="C86" s="92">
        <f>IF(C77-C84&gt;0, C77-C84, 0)</f>
        <v>0</v>
      </c>
      <c r="G86" s="163"/>
      <c r="H86" s="163"/>
      <c r="I86" s="163"/>
    </row>
  </sheetData>
  <mergeCells count="16">
    <mergeCell ref="G82:I83"/>
    <mergeCell ref="G85:I85"/>
    <mergeCell ref="G45:I46"/>
    <mergeCell ref="G48:I49"/>
    <mergeCell ref="G50:I51"/>
    <mergeCell ref="G18:I18"/>
    <mergeCell ref="G29:I30"/>
    <mergeCell ref="G74:I75"/>
    <mergeCell ref="G58:G59"/>
    <mergeCell ref="H58:I58"/>
    <mergeCell ref="H59:I59"/>
    <mergeCell ref="G64:I65"/>
    <mergeCell ref="G71:I72"/>
    <mergeCell ref="G22:I23"/>
    <mergeCell ref="G32:I32"/>
    <mergeCell ref="G34:I35"/>
  </mergeCells>
  <pageMargins left="0.25" right="0.25" top="0.75" bottom="0.75" header="0.3" footer="0.3"/>
  <pageSetup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D4AFD-E476-4822-B687-810DAFC15A63}">
  <sheetPr>
    <tabColor rgb="FFE2F0E1"/>
  </sheetPr>
  <dimension ref="A1:BH69"/>
  <sheetViews>
    <sheetView showGridLines="0" topLeftCell="A4" zoomScaleNormal="100" workbookViewId="0">
      <selection activeCell="C46" sqref="C46"/>
    </sheetView>
  </sheetViews>
  <sheetFormatPr defaultColWidth="9.140625" defaultRowHeight="12" x14ac:dyDescent="0.2"/>
  <cols>
    <col min="1" max="1" width="2.28515625" style="13" customWidth="1"/>
    <col min="2" max="2" width="46.28515625" style="1" customWidth="1"/>
    <col min="3" max="26" width="16.5703125" style="1" customWidth="1"/>
    <col min="27" max="27" width="2.85546875" style="34" customWidth="1"/>
    <col min="28" max="31" width="16.5703125" style="1" customWidth="1"/>
    <col min="32" max="59" width="10.28515625" style="1" bestFit="1" customWidth="1"/>
    <col min="60" max="60" width="10.28515625" style="3" bestFit="1" customWidth="1"/>
    <col min="61" max="16384" width="9.140625" style="1"/>
  </cols>
  <sheetData>
    <row r="1" spans="1:60" ht="65.25" customHeight="1" x14ac:dyDescent="0.2">
      <c r="C1" s="59"/>
      <c r="AE1" s="2"/>
      <c r="AF1" s="2"/>
      <c r="AG1" s="2"/>
      <c r="AH1" s="2"/>
      <c r="AI1" s="2"/>
      <c r="AJ1" s="2"/>
      <c r="AK1" s="2"/>
      <c r="AL1" s="2"/>
      <c r="AM1" s="2"/>
      <c r="AN1" s="2"/>
      <c r="BH1" s="1"/>
    </row>
    <row r="3" spans="1:60" ht="15" x14ac:dyDescent="0.25">
      <c r="B3" s="60" t="s">
        <v>40</v>
      </c>
    </row>
    <row r="5" spans="1:60" x14ac:dyDescent="0.2">
      <c r="B5" s="46" t="s">
        <v>12</v>
      </c>
      <c r="C5" s="173">
        <f>IF(UPPER(Instructions!$D$13)="YES", Instructions!$D$14, Instructions!$D$9)</f>
        <v>43955</v>
      </c>
      <c r="G5" s="5"/>
      <c r="H5" s="5"/>
      <c r="I5" s="5"/>
      <c r="J5" s="5"/>
      <c r="K5" s="5"/>
      <c r="L5" s="5"/>
      <c r="M5" s="5"/>
      <c r="N5" s="5"/>
      <c r="O5" s="5"/>
      <c r="P5" s="5"/>
      <c r="Q5" s="5"/>
      <c r="R5" s="5"/>
      <c r="S5" s="5"/>
      <c r="T5" s="5"/>
      <c r="U5" s="5"/>
      <c r="V5" s="5"/>
      <c r="W5" s="5"/>
      <c r="X5" s="5"/>
      <c r="Y5" s="5"/>
      <c r="Z5" s="5"/>
      <c r="AA5" s="35"/>
      <c r="AB5" s="5"/>
      <c r="AC5" s="5"/>
      <c r="AD5" s="5"/>
    </row>
    <row r="6" spans="1:60" x14ac:dyDescent="0.2">
      <c r="B6" s="46" t="s">
        <v>13</v>
      </c>
      <c r="C6" s="45">
        <f>C5+24*7-1</f>
        <v>44122</v>
      </c>
      <c r="G6" s="5"/>
      <c r="H6" s="5"/>
      <c r="I6" s="5"/>
      <c r="J6" s="5"/>
      <c r="K6" s="5"/>
      <c r="L6" s="5"/>
      <c r="M6" s="5"/>
      <c r="N6" s="5"/>
      <c r="O6" s="5"/>
      <c r="P6" s="5"/>
      <c r="Q6" s="5"/>
      <c r="R6" s="5"/>
      <c r="S6" s="5"/>
      <c r="T6" s="5"/>
      <c r="U6" s="5"/>
      <c r="V6" s="5"/>
      <c r="W6" s="5"/>
      <c r="X6" s="5"/>
      <c r="Y6" s="5"/>
      <c r="Z6" s="5"/>
      <c r="AA6" s="35"/>
      <c r="AB6" s="5"/>
      <c r="AC6" s="5"/>
      <c r="AD6" s="5"/>
    </row>
    <row r="7" spans="1:60" x14ac:dyDescent="0.2">
      <c r="B7" s="48"/>
      <c r="C7" s="45"/>
      <c r="G7" s="5"/>
      <c r="H7" s="5"/>
      <c r="I7" s="5"/>
      <c r="J7" s="5"/>
      <c r="K7" s="5"/>
      <c r="L7" s="5"/>
      <c r="M7" s="5"/>
      <c r="N7" s="5"/>
      <c r="O7" s="5"/>
      <c r="P7" s="5"/>
      <c r="Q7" s="5"/>
      <c r="R7" s="5"/>
      <c r="S7" s="5"/>
      <c r="T7" s="5"/>
      <c r="U7" s="5"/>
      <c r="V7" s="5"/>
      <c r="W7" s="5"/>
      <c r="X7" s="5"/>
      <c r="Y7" s="5"/>
      <c r="Z7" s="5"/>
      <c r="AA7" s="35"/>
      <c r="AB7" s="5"/>
      <c r="AC7" s="5"/>
      <c r="AD7" s="5"/>
      <c r="BH7" s="12"/>
    </row>
    <row r="8" spans="1:60" x14ac:dyDescent="0.2">
      <c r="B8" s="46" t="s">
        <v>38</v>
      </c>
      <c r="C8" s="174">
        <f>Instructions!D10</f>
        <v>100000</v>
      </c>
      <c r="BE8" s="3"/>
      <c r="BH8" s="1"/>
    </row>
    <row r="9" spans="1:60" x14ac:dyDescent="0.2">
      <c r="BE9" s="12"/>
      <c r="BH9" s="1"/>
    </row>
    <row r="10" spans="1:60" x14ac:dyDescent="0.2">
      <c r="BE10" s="12"/>
      <c r="BH10" s="1"/>
    </row>
    <row r="11" spans="1:60" s="51" customFormat="1" ht="12.75" x14ac:dyDescent="0.2">
      <c r="A11" s="49" t="s">
        <v>19</v>
      </c>
      <c r="B11" s="50" t="s">
        <v>35</v>
      </c>
      <c r="AA11" s="52"/>
      <c r="BE11" s="53"/>
    </row>
    <row r="12" spans="1:60" x14ac:dyDescent="0.2">
      <c r="B12" s="9"/>
      <c r="C12" s="56" t="s">
        <v>29</v>
      </c>
      <c r="D12" s="56" t="s">
        <v>9</v>
      </c>
      <c r="E12" s="56" t="s">
        <v>10</v>
      </c>
      <c r="F12" s="14"/>
      <c r="G12" s="25"/>
      <c r="H12" s="25"/>
      <c r="I12" s="25"/>
      <c r="J12" s="25"/>
      <c r="K12" s="25"/>
      <c r="L12" s="25"/>
      <c r="M12" s="25"/>
      <c r="N12" s="25"/>
      <c r="O12" s="25"/>
      <c r="P12" s="25"/>
      <c r="Q12" s="25"/>
      <c r="R12" s="25"/>
      <c r="S12" s="25"/>
      <c r="T12" s="25"/>
      <c r="U12" s="25"/>
      <c r="V12" s="25"/>
      <c r="W12" s="25"/>
      <c r="X12" s="25"/>
      <c r="Y12" s="25"/>
      <c r="Z12" s="25"/>
      <c r="AA12" s="36"/>
      <c r="AB12" s="25"/>
      <c r="AC12" s="25"/>
      <c r="AD12" s="25"/>
      <c r="AE12" s="25"/>
    </row>
    <row r="13" spans="1:60" x14ac:dyDescent="0.2">
      <c r="B13" s="9"/>
      <c r="C13" s="20"/>
      <c r="D13" s="19"/>
      <c r="E13" s="14"/>
      <c r="F13" s="14"/>
      <c r="G13" s="25"/>
      <c r="H13" s="25"/>
      <c r="I13" s="25"/>
      <c r="J13" s="25"/>
      <c r="K13" s="25"/>
      <c r="L13" s="25"/>
      <c r="M13" s="25"/>
      <c r="N13" s="25"/>
      <c r="O13" s="25"/>
      <c r="P13" s="25"/>
      <c r="Q13" s="25"/>
      <c r="R13" s="25"/>
      <c r="S13" s="25"/>
      <c r="T13" s="25"/>
      <c r="U13" s="25"/>
      <c r="V13" s="25"/>
      <c r="W13" s="25"/>
      <c r="X13" s="25"/>
      <c r="Y13" s="25"/>
      <c r="Z13" s="25"/>
      <c r="AA13" s="36"/>
      <c r="AB13" s="25"/>
      <c r="AC13" s="25"/>
      <c r="AD13" s="25"/>
      <c r="AE13" s="25"/>
      <c r="BH13" s="12"/>
    </row>
    <row r="14" spans="1:60" x14ac:dyDescent="0.2">
      <c r="B14" s="55" t="s">
        <v>39</v>
      </c>
      <c r="C14" s="30">
        <f>C8</f>
        <v>100000</v>
      </c>
      <c r="D14" s="30">
        <f>C8</f>
        <v>100000</v>
      </c>
      <c r="J14" s="34"/>
      <c r="K14" s="34"/>
      <c r="L14" s="34"/>
      <c r="M14" s="34"/>
      <c r="N14" s="34"/>
      <c r="O14" s="34"/>
      <c r="P14" s="34"/>
      <c r="Q14" s="34"/>
      <c r="R14" s="34"/>
      <c r="S14" s="34"/>
      <c r="T14" s="34"/>
      <c r="U14" s="34"/>
      <c r="V14" s="34"/>
      <c r="W14" s="34"/>
      <c r="X14" s="34"/>
      <c r="Y14" s="34"/>
      <c r="Z14" s="34"/>
      <c r="AA14" s="1"/>
      <c r="BF14" s="3"/>
      <c r="BH14" s="1"/>
    </row>
    <row r="15" spans="1:60" x14ac:dyDescent="0.2">
      <c r="B15" s="55" t="s">
        <v>3</v>
      </c>
      <c r="C15" s="30">
        <f>C14-C32</f>
        <v>100000</v>
      </c>
      <c r="D15" s="30">
        <f>D14-D32</f>
        <v>90000</v>
      </c>
      <c r="J15" s="34"/>
      <c r="K15" s="34"/>
      <c r="L15" s="34"/>
      <c r="M15" s="34"/>
      <c r="N15" s="34"/>
      <c r="O15" s="34"/>
      <c r="P15" s="34"/>
      <c r="Q15" s="34"/>
      <c r="R15" s="34"/>
      <c r="S15" s="34"/>
      <c r="T15" s="34"/>
      <c r="U15" s="34"/>
      <c r="V15" s="34"/>
      <c r="W15" s="34"/>
      <c r="X15" s="34"/>
      <c r="Y15" s="34"/>
      <c r="Z15" s="34"/>
      <c r="AA15" s="1"/>
      <c r="BF15" s="3"/>
      <c r="BH15" s="1"/>
    </row>
    <row r="16" spans="1:60" x14ac:dyDescent="0.2">
      <c r="B16" s="9"/>
      <c r="C16" s="10"/>
      <c r="D16" s="18"/>
      <c r="E16" s="10"/>
      <c r="BG16" s="3"/>
      <c r="BH16" s="1"/>
    </row>
    <row r="17" spans="2:60" x14ac:dyDescent="0.2">
      <c r="B17" s="99" t="s">
        <v>30</v>
      </c>
      <c r="C17" s="37"/>
      <c r="D17" s="10"/>
      <c r="E17" s="10"/>
      <c r="BG17" s="3"/>
      <c r="BH17" s="1"/>
    </row>
    <row r="18" spans="2:60" x14ac:dyDescent="0.2">
      <c r="B18" s="100" t="str">
        <f>B45</f>
        <v>Gross Salaries / Wages / Commissions / Cash Tips</v>
      </c>
      <c r="C18" s="101">
        <v>0</v>
      </c>
      <c r="D18" s="96">
        <f>AB45</f>
        <v>5000</v>
      </c>
      <c r="E18" s="7">
        <f>D18-C18</f>
        <v>5000</v>
      </c>
      <c r="BG18" s="3"/>
      <c r="BH18" s="1"/>
    </row>
    <row r="19" spans="2:60" ht="24" customHeight="1" x14ac:dyDescent="0.2">
      <c r="B19" s="102" t="str">
        <f t="shared" ref="B19:B23" si="0">B46</f>
        <v>Payments for Vacation / Severance / Parental / Family / Medical / Sick Leave</v>
      </c>
      <c r="C19" s="101">
        <v>0</v>
      </c>
      <c r="D19" s="96">
        <f t="shared" ref="D19:D23" si="1">AB46</f>
        <v>0</v>
      </c>
      <c r="E19" s="7">
        <f t="shared" ref="E19:E23" si="2">D19-C19</f>
        <v>0</v>
      </c>
      <c r="BG19" s="3"/>
      <c r="BH19" s="1"/>
    </row>
    <row r="20" spans="2:60" x14ac:dyDescent="0.2">
      <c r="B20" s="100" t="str">
        <f t="shared" si="0"/>
        <v>Allowance for Dismissal or Separation</v>
      </c>
      <c r="C20" s="101">
        <v>0</v>
      </c>
      <c r="D20" s="96">
        <f t="shared" si="1"/>
        <v>0</v>
      </c>
      <c r="E20" s="7">
        <f t="shared" si="2"/>
        <v>0</v>
      </c>
      <c r="BG20" s="3"/>
      <c r="BH20" s="1"/>
    </row>
    <row r="21" spans="2:60" x14ac:dyDescent="0.2">
      <c r="B21" s="100" t="str">
        <f t="shared" si="0"/>
        <v>Health Care Benefits</v>
      </c>
      <c r="C21" s="101">
        <v>0</v>
      </c>
      <c r="D21" s="96">
        <f t="shared" si="1"/>
        <v>0</v>
      </c>
      <c r="E21" s="7">
        <f t="shared" si="2"/>
        <v>0</v>
      </c>
      <c r="BG21" s="3"/>
      <c r="BH21" s="1"/>
    </row>
    <row r="22" spans="2:60" x14ac:dyDescent="0.2">
      <c r="B22" s="100" t="str">
        <f t="shared" si="0"/>
        <v>Employee Retirement Benefits</v>
      </c>
      <c r="C22" s="103">
        <v>0</v>
      </c>
      <c r="D22" s="96">
        <f t="shared" si="1"/>
        <v>0</v>
      </c>
      <c r="E22" s="7">
        <f t="shared" si="2"/>
        <v>0</v>
      </c>
      <c r="BG22" s="3"/>
      <c r="BH22" s="1"/>
    </row>
    <row r="23" spans="2:60" x14ac:dyDescent="0.2">
      <c r="B23" s="100" t="str">
        <f t="shared" si="0"/>
        <v>State Payroll Taxes</v>
      </c>
      <c r="C23" s="104">
        <v>0</v>
      </c>
      <c r="D23" s="97">
        <f t="shared" si="1"/>
        <v>0</v>
      </c>
      <c r="E23" s="8">
        <f t="shared" si="2"/>
        <v>0</v>
      </c>
      <c r="BG23" s="3"/>
      <c r="BH23" s="1"/>
    </row>
    <row r="24" spans="2:60" x14ac:dyDescent="0.2">
      <c r="B24" s="105" t="s">
        <v>6</v>
      </c>
      <c r="C24" s="106">
        <f>SUM(C18:C23)</f>
        <v>0</v>
      </c>
      <c r="D24" s="98">
        <f>SUM(D18:D23)</f>
        <v>5000</v>
      </c>
      <c r="E24" s="33">
        <f>SUM(E18:E23)</f>
        <v>5000</v>
      </c>
      <c r="BG24" s="3"/>
      <c r="BH24" s="1"/>
    </row>
    <row r="25" spans="2:60" x14ac:dyDescent="0.2">
      <c r="BG25" s="3"/>
      <c r="BH25" s="1"/>
    </row>
    <row r="26" spans="2:60" x14ac:dyDescent="0.2">
      <c r="B26" s="9" t="s">
        <v>31</v>
      </c>
      <c r="BG26" s="3"/>
      <c r="BH26" s="1"/>
    </row>
    <row r="27" spans="2:60" x14ac:dyDescent="0.2">
      <c r="B27" s="6" t="str">
        <f>B54</f>
        <v>Rent</v>
      </c>
      <c r="C27" s="101">
        <v>0</v>
      </c>
      <c r="D27" s="7">
        <f>AB54</f>
        <v>5000</v>
      </c>
      <c r="E27" s="7">
        <f t="shared" ref="E27:E29" si="3">D27-C27</f>
        <v>5000</v>
      </c>
      <c r="BG27" s="3"/>
      <c r="BH27" s="1"/>
    </row>
    <row r="28" spans="2:60" ht="24" x14ac:dyDescent="0.2">
      <c r="B28" s="16" t="str">
        <f>B55</f>
        <v>Utilities (Electric / Gas / Water / Internet / Telephone / Transportation)</v>
      </c>
      <c r="C28" s="101">
        <v>0</v>
      </c>
      <c r="D28" s="7">
        <f>AB55</f>
        <v>0</v>
      </c>
      <c r="E28" s="7">
        <f t="shared" si="3"/>
        <v>0</v>
      </c>
      <c r="BG28" s="3"/>
      <c r="BH28" s="1"/>
    </row>
    <row r="29" spans="2:60" x14ac:dyDescent="0.2">
      <c r="B29" s="6" t="str">
        <f>B56</f>
        <v>Interest on Mortgages on Real / Personal Property</v>
      </c>
      <c r="C29" s="101">
        <v>0</v>
      </c>
      <c r="D29" s="7">
        <f>AB56</f>
        <v>0</v>
      </c>
      <c r="E29" s="7">
        <f t="shared" si="3"/>
        <v>0</v>
      </c>
      <c r="BG29" s="3"/>
      <c r="BH29" s="1"/>
    </row>
    <row r="30" spans="2:60" x14ac:dyDescent="0.2">
      <c r="B30" s="32" t="s">
        <v>17</v>
      </c>
      <c r="C30" s="33">
        <f>SUM(C27:C29)</f>
        <v>0</v>
      </c>
      <c r="D30" s="33">
        <f>SUM(D27:D29)</f>
        <v>5000</v>
      </c>
      <c r="E30" s="33">
        <f>SUM(E27:E29)</f>
        <v>5000</v>
      </c>
      <c r="BG30" s="3"/>
      <c r="BH30" s="1"/>
    </row>
    <row r="31" spans="2:60" ht="12.75" thickBot="1" x14ac:dyDescent="0.25">
      <c r="BG31" s="3"/>
      <c r="BH31" s="1"/>
    </row>
    <row r="32" spans="2:60" ht="12.75" thickBot="1" x14ac:dyDescent="0.25">
      <c r="B32" s="27" t="s">
        <v>34</v>
      </c>
      <c r="C32" s="28">
        <f>C24+C30</f>
        <v>0</v>
      </c>
      <c r="D32" s="28">
        <f>D24+D30</f>
        <v>10000</v>
      </c>
      <c r="E32" s="28">
        <f>D32-C32</f>
        <v>10000</v>
      </c>
      <c r="F32" s="26"/>
    </row>
    <row r="36" spans="1:60" s="51" customFormat="1" ht="12.75" x14ac:dyDescent="0.2">
      <c r="A36" s="49" t="s">
        <v>18</v>
      </c>
      <c r="B36" s="50" t="s">
        <v>36</v>
      </c>
      <c r="AA36" s="52"/>
      <c r="BH36" s="54"/>
    </row>
    <row r="37" spans="1:60" x14ac:dyDescent="0.2">
      <c r="C37" s="58" t="s">
        <v>20</v>
      </c>
      <c r="D37" s="58" t="s">
        <v>21</v>
      </c>
      <c r="E37" s="58" t="s">
        <v>22</v>
      </c>
      <c r="F37" s="58" t="s">
        <v>23</v>
      </c>
      <c r="G37" s="58" t="s">
        <v>24</v>
      </c>
      <c r="H37" s="58" t="s">
        <v>25</v>
      </c>
      <c r="I37" s="58" t="s">
        <v>26</v>
      </c>
      <c r="J37" s="58" t="s">
        <v>27</v>
      </c>
      <c r="K37" s="58" t="s">
        <v>46</v>
      </c>
      <c r="L37" s="58" t="s">
        <v>47</v>
      </c>
      <c r="M37" s="58" t="s">
        <v>48</v>
      </c>
      <c r="N37" s="58" t="s">
        <v>49</v>
      </c>
      <c r="O37" s="58" t="s">
        <v>208</v>
      </c>
      <c r="P37" s="58" t="s">
        <v>209</v>
      </c>
      <c r="Q37" s="58" t="s">
        <v>210</v>
      </c>
      <c r="R37" s="58" t="s">
        <v>211</v>
      </c>
      <c r="S37" s="58" t="s">
        <v>212</v>
      </c>
      <c r="T37" s="58" t="s">
        <v>213</v>
      </c>
      <c r="U37" s="58" t="s">
        <v>214</v>
      </c>
      <c r="V37" s="58" t="s">
        <v>215</v>
      </c>
      <c r="W37" s="58" t="s">
        <v>216</v>
      </c>
      <c r="X37" s="58" t="s">
        <v>217</v>
      </c>
      <c r="Y37" s="58" t="s">
        <v>218</v>
      </c>
      <c r="Z37" s="58" t="s">
        <v>219</v>
      </c>
      <c r="AA37" s="57"/>
      <c r="AB37" s="15" t="s">
        <v>28</v>
      </c>
    </row>
    <row r="38" spans="1:60" x14ac:dyDescent="0.2">
      <c r="B38" s="94" t="s">
        <v>102</v>
      </c>
      <c r="C38" s="18">
        <f>C5</f>
        <v>43955</v>
      </c>
      <c r="D38" s="18">
        <f t="shared" ref="D38:J38" si="4">C38+7</f>
        <v>43962</v>
      </c>
      <c r="E38" s="18">
        <f t="shared" si="4"/>
        <v>43969</v>
      </c>
      <c r="F38" s="18">
        <f t="shared" si="4"/>
        <v>43976</v>
      </c>
      <c r="G38" s="18">
        <f t="shared" si="4"/>
        <v>43983</v>
      </c>
      <c r="H38" s="18">
        <f t="shared" si="4"/>
        <v>43990</v>
      </c>
      <c r="I38" s="18">
        <f t="shared" si="4"/>
        <v>43997</v>
      </c>
      <c r="J38" s="18">
        <f t="shared" si="4"/>
        <v>44004</v>
      </c>
      <c r="K38" s="18">
        <f t="shared" ref="K38" si="5">J38+7</f>
        <v>44011</v>
      </c>
      <c r="L38" s="18">
        <f t="shared" ref="L38" si="6">K38+7</f>
        <v>44018</v>
      </c>
      <c r="M38" s="18">
        <f t="shared" ref="M38" si="7">L38+7</f>
        <v>44025</v>
      </c>
      <c r="N38" s="18">
        <f t="shared" ref="N38" si="8">M38+7</f>
        <v>44032</v>
      </c>
      <c r="O38" s="18">
        <f t="shared" ref="O38" si="9">N38+7</f>
        <v>44039</v>
      </c>
      <c r="P38" s="18">
        <f t="shared" ref="P38" si="10">O38+7</f>
        <v>44046</v>
      </c>
      <c r="Q38" s="18">
        <f t="shared" ref="Q38" si="11">P38+7</f>
        <v>44053</v>
      </c>
      <c r="R38" s="18">
        <f t="shared" ref="R38" si="12">Q38+7</f>
        <v>44060</v>
      </c>
      <c r="S38" s="18">
        <f t="shared" ref="S38" si="13">R38+7</f>
        <v>44067</v>
      </c>
      <c r="T38" s="18">
        <f t="shared" ref="T38" si="14">S38+7</f>
        <v>44074</v>
      </c>
      <c r="U38" s="18">
        <f t="shared" ref="U38" si="15">T38+7</f>
        <v>44081</v>
      </c>
      <c r="V38" s="18">
        <f t="shared" ref="V38" si="16">U38+7</f>
        <v>44088</v>
      </c>
      <c r="W38" s="18">
        <f t="shared" ref="W38" si="17">V38+7</f>
        <v>44095</v>
      </c>
      <c r="X38" s="18">
        <f t="shared" ref="X38" si="18">W38+7</f>
        <v>44102</v>
      </c>
      <c r="Y38" s="18">
        <f t="shared" ref="Y38" si="19">X38+7</f>
        <v>44109</v>
      </c>
      <c r="Z38" s="18">
        <f t="shared" ref="Z38" si="20">Y38+7</f>
        <v>44116</v>
      </c>
      <c r="AA38" s="38"/>
    </row>
    <row r="39" spans="1:60" x14ac:dyDescent="0.2">
      <c r="B39" s="94" t="s">
        <v>103</v>
      </c>
      <c r="C39" s="18">
        <f>C38+6</f>
        <v>43961</v>
      </c>
      <c r="D39" s="18">
        <f t="shared" ref="D39:J39" si="21">D38+6</f>
        <v>43968</v>
      </c>
      <c r="E39" s="18">
        <f t="shared" si="21"/>
        <v>43975</v>
      </c>
      <c r="F39" s="18">
        <f t="shared" si="21"/>
        <v>43982</v>
      </c>
      <c r="G39" s="18">
        <f t="shared" si="21"/>
        <v>43989</v>
      </c>
      <c r="H39" s="18">
        <f t="shared" si="21"/>
        <v>43996</v>
      </c>
      <c r="I39" s="18">
        <f t="shared" si="21"/>
        <v>44003</v>
      </c>
      <c r="J39" s="18">
        <f t="shared" si="21"/>
        <v>44010</v>
      </c>
      <c r="K39" s="18">
        <f t="shared" ref="K39:Z39" si="22">K38+6</f>
        <v>44017</v>
      </c>
      <c r="L39" s="18">
        <f t="shared" si="22"/>
        <v>44024</v>
      </c>
      <c r="M39" s="18">
        <f t="shared" si="22"/>
        <v>44031</v>
      </c>
      <c r="N39" s="18">
        <f t="shared" si="22"/>
        <v>44038</v>
      </c>
      <c r="O39" s="18">
        <f t="shared" si="22"/>
        <v>44045</v>
      </c>
      <c r="P39" s="18">
        <f t="shared" si="22"/>
        <v>44052</v>
      </c>
      <c r="Q39" s="18">
        <f t="shared" si="22"/>
        <v>44059</v>
      </c>
      <c r="R39" s="18">
        <f t="shared" si="22"/>
        <v>44066</v>
      </c>
      <c r="S39" s="18">
        <f t="shared" si="22"/>
        <v>44073</v>
      </c>
      <c r="T39" s="18">
        <f t="shared" si="22"/>
        <v>44080</v>
      </c>
      <c r="U39" s="18">
        <f t="shared" si="22"/>
        <v>44087</v>
      </c>
      <c r="V39" s="18">
        <f t="shared" si="22"/>
        <v>44094</v>
      </c>
      <c r="W39" s="18">
        <f t="shared" si="22"/>
        <v>44101</v>
      </c>
      <c r="X39" s="18">
        <f t="shared" si="22"/>
        <v>44108</v>
      </c>
      <c r="Y39" s="18">
        <f t="shared" si="22"/>
        <v>44115</v>
      </c>
      <c r="Z39" s="18">
        <f t="shared" si="22"/>
        <v>44122</v>
      </c>
      <c r="AA39" s="38"/>
    </row>
    <row r="40" spans="1:60" x14ac:dyDescent="0.2">
      <c r="C40" s="18"/>
      <c r="D40" s="18"/>
      <c r="E40" s="18"/>
      <c r="F40" s="18"/>
      <c r="G40" s="18"/>
      <c r="H40" s="18"/>
      <c r="I40" s="18"/>
      <c r="J40" s="18"/>
      <c r="K40" s="18"/>
      <c r="L40" s="18"/>
      <c r="M40" s="18"/>
      <c r="N40" s="18"/>
      <c r="O40" s="18"/>
      <c r="P40" s="18"/>
      <c r="Q40" s="18"/>
      <c r="R40" s="18"/>
      <c r="S40" s="18"/>
      <c r="T40" s="18"/>
      <c r="U40" s="18"/>
      <c r="V40" s="18"/>
      <c r="W40" s="18"/>
      <c r="X40" s="18"/>
      <c r="Y40" s="18"/>
      <c r="Z40" s="18"/>
      <c r="AA40" s="38"/>
    </row>
    <row r="41" spans="1:60" x14ac:dyDescent="0.2">
      <c r="B41" s="29" t="s">
        <v>37</v>
      </c>
      <c r="C41" s="30">
        <f>C8</f>
        <v>100000</v>
      </c>
      <c r="D41" s="30">
        <f t="shared" ref="D41:H41" si="23">C42</f>
        <v>90000</v>
      </c>
      <c r="E41" s="30">
        <f t="shared" si="23"/>
        <v>90000</v>
      </c>
      <c r="F41" s="30">
        <f t="shared" si="23"/>
        <v>90000</v>
      </c>
      <c r="G41" s="30">
        <f t="shared" si="23"/>
        <v>90000</v>
      </c>
      <c r="H41" s="30">
        <f t="shared" si="23"/>
        <v>90000</v>
      </c>
      <c r="I41" s="30">
        <f>H42</f>
        <v>90000</v>
      </c>
      <c r="J41" s="30">
        <f>I42</f>
        <v>90000</v>
      </c>
      <c r="K41" s="30">
        <f t="shared" ref="K41:Z41" si="24">J42</f>
        <v>90000</v>
      </c>
      <c r="L41" s="30">
        <f t="shared" si="24"/>
        <v>90000</v>
      </c>
      <c r="M41" s="30">
        <f t="shared" si="24"/>
        <v>90000</v>
      </c>
      <c r="N41" s="30">
        <f t="shared" si="24"/>
        <v>90000</v>
      </c>
      <c r="O41" s="30">
        <f t="shared" si="24"/>
        <v>90000</v>
      </c>
      <c r="P41" s="30">
        <f t="shared" si="24"/>
        <v>90000</v>
      </c>
      <c r="Q41" s="30">
        <f t="shared" si="24"/>
        <v>90000</v>
      </c>
      <c r="R41" s="30">
        <f t="shared" si="24"/>
        <v>90000</v>
      </c>
      <c r="S41" s="30">
        <f t="shared" si="24"/>
        <v>90000</v>
      </c>
      <c r="T41" s="30">
        <f t="shared" si="24"/>
        <v>90000</v>
      </c>
      <c r="U41" s="30">
        <f t="shared" si="24"/>
        <v>90000</v>
      </c>
      <c r="V41" s="30">
        <f t="shared" si="24"/>
        <v>90000</v>
      </c>
      <c r="W41" s="30">
        <f t="shared" si="24"/>
        <v>90000</v>
      </c>
      <c r="X41" s="30">
        <f t="shared" si="24"/>
        <v>90000</v>
      </c>
      <c r="Y41" s="30">
        <f t="shared" si="24"/>
        <v>90000</v>
      </c>
      <c r="Z41" s="30">
        <f t="shared" si="24"/>
        <v>90000</v>
      </c>
      <c r="AA41" s="39"/>
      <c r="AB41" s="31">
        <f>C41</f>
        <v>100000</v>
      </c>
    </row>
    <row r="42" spans="1:60" x14ac:dyDescent="0.2">
      <c r="B42" s="29" t="s">
        <v>3</v>
      </c>
      <c r="C42" s="30">
        <f t="shared" ref="C42:H42" si="25">C41-C59</f>
        <v>90000</v>
      </c>
      <c r="D42" s="30">
        <f t="shared" si="25"/>
        <v>90000</v>
      </c>
      <c r="E42" s="30">
        <f t="shared" si="25"/>
        <v>90000</v>
      </c>
      <c r="F42" s="30">
        <f t="shared" si="25"/>
        <v>90000</v>
      </c>
      <c r="G42" s="30">
        <f t="shared" si="25"/>
        <v>90000</v>
      </c>
      <c r="H42" s="30">
        <f t="shared" si="25"/>
        <v>90000</v>
      </c>
      <c r="I42" s="30">
        <f>I41-I59</f>
        <v>90000</v>
      </c>
      <c r="J42" s="30">
        <f>J41-J59</f>
        <v>90000</v>
      </c>
      <c r="K42" s="30">
        <f t="shared" ref="K42:Z42" si="26">K41-K59</f>
        <v>90000</v>
      </c>
      <c r="L42" s="30">
        <f t="shared" si="26"/>
        <v>90000</v>
      </c>
      <c r="M42" s="30">
        <f t="shared" si="26"/>
        <v>90000</v>
      </c>
      <c r="N42" s="30">
        <f t="shared" si="26"/>
        <v>90000</v>
      </c>
      <c r="O42" s="30">
        <f t="shared" si="26"/>
        <v>90000</v>
      </c>
      <c r="P42" s="30">
        <f t="shared" si="26"/>
        <v>90000</v>
      </c>
      <c r="Q42" s="30">
        <f t="shared" si="26"/>
        <v>90000</v>
      </c>
      <c r="R42" s="30">
        <f t="shared" si="26"/>
        <v>90000</v>
      </c>
      <c r="S42" s="30">
        <f t="shared" si="26"/>
        <v>90000</v>
      </c>
      <c r="T42" s="30">
        <f t="shared" si="26"/>
        <v>90000</v>
      </c>
      <c r="U42" s="30">
        <f t="shared" si="26"/>
        <v>90000</v>
      </c>
      <c r="V42" s="30">
        <f t="shared" si="26"/>
        <v>90000</v>
      </c>
      <c r="W42" s="30">
        <f t="shared" si="26"/>
        <v>90000</v>
      </c>
      <c r="X42" s="30">
        <f t="shared" si="26"/>
        <v>90000</v>
      </c>
      <c r="Y42" s="30">
        <f t="shared" si="26"/>
        <v>90000</v>
      </c>
      <c r="Z42" s="30">
        <f t="shared" si="26"/>
        <v>90000</v>
      </c>
      <c r="AA42" s="39"/>
      <c r="AB42" s="31">
        <f>J42</f>
        <v>90000</v>
      </c>
    </row>
    <row r="43" spans="1:60" x14ac:dyDescent="0.2">
      <c r="B43" s="4"/>
      <c r="C43" s="18"/>
      <c r="D43" s="18"/>
      <c r="E43" s="18"/>
      <c r="F43" s="18"/>
      <c r="G43" s="18"/>
      <c r="H43" s="18"/>
      <c r="I43" s="18"/>
      <c r="J43" s="17"/>
      <c r="K43" s="17"/>
      <c r="L43" s="17"/>
      <c r="M43" s="17"/>
      <c r="N43" s="17"/>
      <c r="O43" s="17"/>
      <c r="P43" s="17"/>
      <c r="Q43" s="17"/>
      <c r="R43" s="17"/>
      <c r="S43" s="17"/>
      <c r="T43" s="17"/>
      <c r="U43" s="17"/>
      <c r="V43" s="17"/>
      <c r="W43" s="17"/>
      <c r="X43" s="17"/>
      <c r="Y43" s="17"/>
      <c r="Z43" s="17"/>
      <c r="AA43" s="40"/>
    </row>
    <row r="44" spans="1:60" x14ac:dyDescent="0.2">
      <c r="B44" s="9" t="s">
        <v>1</v>
      </c>
      <c r="C44" s="10"/>
      <c r="D44" s="10"/>
      <c r="E44" s="10"/>
      <c r="F44" s="10"/>
      <c r="G44" s="10"/>
      <c r="H44" s="10"/>
      <c r="I44" s="10"/>
      <c r="J44" s="10"/>
      <c r="K44" s="10"/>
      <c r="L44" s="10"/>
      <c r="M44" s="10"/>
      <c r="N44" s="10"/>
      <c r="O44" s="10"/>
      <c r="P44" s="10"/>
      <c r="Q44" s="10"/>
      <c r="R44" s="10"/>
      <c r="S44" s="10"/>
      <c r="T44" s="10"/>
      <c r="U44" s="10"/>
      <c r="V44" s="10"/>
      <c r="W44" s="10"/>
      <c r="X44" s="10"/>
      <c r="Y44" s="10"/>
      <c r="Z44" s="10"/>
      <c r="AA44" s="37"/>
    </row>
    <row r="45" spans="1:60" x14ac:dyDescent="0.2">
      <c r="B45" s="100" t="s">
        <v>4</v>
      </c>
      <c r="C45" s="101">
        <v>5000</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41"/>
      <c r="AB45" s="107">
        <f>SUM(C45:Z45)</f>
        <v>5000</v>
      </c>
    </row>
    <row r="46" spans="1:60" ht="24" x14ac:dyDescent="0.2">
      <c r="B46" s="102" t="s">
        <v>8</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41"/>
      <c r="AB46" s="107">
        <f t="shared" ref="AB46:AB50" si="27">SUM(C46:Z46)</f>
        <v>0</v>
      </c>
    </row>
    <row r="47" spans="1:60" x14ac:dyDescent="0.2">
      <c r="B47" s="100" t="s">
        <v>16</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41"/>
      <c r="AB47" s="107">
        <f t="shared" si="27"/>
        <v>0</v>
      </c>
    </row>
    <row r="48" spans="1:60" x14ac:dyDescent="0.2">
      <c r="B48" s="100" t="s">
        <v>7</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41"/>
      <c r="AB48" s="107">
        <f t="shared" si="27"/>
        <v>0</v>
      </c>
    </row>
    <row r="49" spans="1:60" x14ac:dyDescent="0.2">
      <c r="B49" s="71" t="s">
        <v>5</v>
      </c>
      <c r="C49" s="103"/>
      <c r="D49" s="103"/>
      <c r="E49" s="103"/>
      <c r="F49" s="103"/>
      <c r="G49" s="103"/>
      <c r="H49" s="103"/>
      <c r="I49" s="103"/>
      <c r="J49" s="101"/>
      <c r="K49" s="101"/>
      <c r="L49" s="101"/>
      <c r="M49" s="101"/>
      <c r="N49" s="101"/>
      <c r="O49" s="101"/>
      <c r="P49" s="101"/>
      <c r="Q49" s="101"/>
      <c r="R49" s="101"/>
      <c r="S49" s="101"/>
      <c r="T49" s="101"/>
      <c r="U49" s="101"/>
      <c r="V49" s="101"/>
      <c r="W49" s="101"/>
      <c r="X49" s="101"/>
      <c r="Y49" s="101"/>
      <c r="Z49" s="101"/>
      <c r="AA49" s="41"/>
      <c r="AB49" s="107">
        <f t="shared" si="27"/>
        <v>0</v>
      </c>
    </row>
    <row r="50" spans="1:60" x14ac:dyDescent="0.2">
      <c r="B50" s="71" t="s">
        <v>42</v>
      </c>
      <c r="C50" s="103"/>
      <c r="D50" s="103"/>
      <c r="E50" s="103"/>
      <c r="F50" s="103"/>
      <c r="G50" s="103"/>
      <c r="H50" s="103"/>
      <c r="I50" s="103"/>
      <c r="J50" s="101"/>
      <c r="K50" s="101"/>
      <c r="L50" s="101"/>
      <c r="M50" s="101"/>
      <c r="N50" s="101"/>
      <c r="O50" s="101"/>
      <c r="P50" s="101"/>
      <c r="Q50" s="101"/>
      <c r="R50" s="101"/>
      <c r="S50" s="101"/>
      <c r="T50" s="101"/>
      <c r="U50" s="101"/>
      <c r="V50" s="101"/>
      <c r="W50" s="101"/>
      <c r="X50" s="101"/>
      <c r="Y50" s="101"/>
      <c r="Z50" s="101"/>
      <c r="AA50" s="41"/>
      <c r="AB50" s="107">
        <f t="shared" si="27"/>
        <v>0</v>
      </c>
    </row>
    <row r="51" spans="1:60" s="9" customFormat="1" x14ac:dyDescent="0.2">
      <c r="A51" s="23"/>
      <c r="B51" s="32" t="s">
        <v>6</v>
      </c>
      <c r="C51" s="106">
        <f t="shared" ref="C51:J51" si="28">SUM(C45:C50)</f>
        <v>5000</v>
      </c>
      <c r="D51" s="106">
        <f t="shared" si="28"/>
        <v>0</v>
      </c>
      <c r="E51" s="106">
        <f t="shared" si="28"/>
        <v>0</v>
      </c>
      <c r="F51" s="106">
        <f t="shared" si="28"/>
        <v>0</v>
      </c>
      <c r="G51" s="106">
        <f t="shared" si="28"/>
        <v>0</v>
      </c>
      <c r="H51" s="106">
        <f t="shared" si="28"/>
        <v>0</v>
      </c>
      <c r="I51" s="106">
        <f t="shared" si="28"/>
        <v>0</v>
      </c>
      <c r="J51" s="106">
        <f t="shared" si="28"/>
        <v>0</v>
      </c>
      <c r="K51" s="106">
        <f t="shared" ref="K51:Y51" si="29">SUM(K45:K50)</f>
        <v>0</v>
      </c>
      <c r="L51" s="106">
        <f t="shared" si="29"/>
        <v>0</v>
      </c>
      <c r="M51" s="106">
        <f t="shared" si="29"/>
        <v>0</v>
      </c>
      <c r="N51" s="106">
        <f t="shared" si="29"/>
        <v>0</v>
      </c>
      <c r="O51" s="106">
        <f t="shared" si="29"/>
        <v>0</v>
      </c>
      <c r="P51" s="106">
        <f t="shared" si="29"/>
        <v>0</v>
      </c>
      <c r="Q51" s="106">
        <f t="shared" si="29"/>
        <v>0</v>
      </c>
      <c r="R51" s="106">
        <f t="shared" si="29"/>
        <v>0</v>
      </c>
      <c r="S51" s="106">
        <f t="shared" si="29"/>
        <v>0</v>
      </c>
      <c r="T51" s="106">
        <f t="shared" si="29"/>
        <v>0</v>
      </c>
      <c r="U51" s="106">
        <f t="shared" si="29"/>
        <v>0</v>
      </c>
      <c r="V51" s="106">
        <f t="shared" si="29"/>
        <v>0</v>
      </c>
      <c r="W51" s="106">
        <f t="shared" si="29"/>
        <v>0</v>
      </c>
      <c r="X51" s="106">
        <f t="shared" si="29"/>
        <v>0</v>
      </c>
      <c r="Y51" s="106">
        <f t="shared" si="29"/>
        <v>0</v>
      </c>
      <c r="Z51" s="106">
        <f>SUM(Z45:Z50)</f>
        <v>0</v>
      </c>
      <c r="AA51" s="43"/>
      <c r="AB51" s="108">
        <f>SUM(AB45:AB50)</f>
        <v>5000</v>
      </c>
      <c r="BH51" s="24"/>
    </row>
    <row r="53" spans="1:60" x14ac:dyDescent="0.2">
      <c r="B53" s="9" t="s">
        <v>2</v>
      </c>
      <c r="C53" s="34"/>
      <c r="D53" s="34"/>
      <c r="E53" s="34"/>
      <c r="F53" s="34"/>
      <c r="G53" s="34"/>
      <c r="H53" s="34"/>
      <c r="I53" s="34"/>
      <c r="J53" s="34"/>
      <c r="K53" s="34"/>
      <c r="L53" s="34"/>
      <c r="M53" s="34"/>
      <c r="N53" s="34"/>
      <c r="O53" s="34"/>
      <c r="P53" s="34"/>
      <c r="Q53" s="34"/>
      <c r="R53" s="34"/>
      <c r="S53" s="34"/>
      <c r="T53" s="34"/>
      <c r="U53" s="34"/>
      <c r="V53" s="34"/>
      <c r="W53" s="34"/>
      <c r="X53" s="34"/>
      <c r="Y53" s="34"/>
      <c r="Z53" s="34"/>
      <c r="AB53" s="34"/>
    </row>
    <row r="54" spans="1:60" x14ac:dyDescent="0.2">
      <c r="B54" s="100" t="s">
        <v>11</v>
      </c>
      <c r="C54" s="101">
        <v>5000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41"/>
      <c r="AB54" s="107">
        <f t="shared" ref="AB54:AB56" si="30">SUM(C54:Z54)</f>
        <v>5000</v>
      </c>
    </row>
    <row r="55" spans="1:60" ht="24" x14ac:dyDescent="0.2">
      <c r="B55" s="102" t="s">
        <v>14</v>
      </c>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41"/>
      <c r="AB55" s="107">
        <f t="shared" si="30"/>
        <v>0</v>
      </c>
    </row>
    <row r="56" spans="1:60" x14ac:dyDescent="0.2">
      <c r="B56" s="100" t="s">
        <v>15</v>
      </c>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41"/>
      <c r="AB56" s="107">
        <f t="shared" si="30"/>
        <v>0</v>
      </c>
    </row>
    <row r="57" spans="1:60" s="9" customFormat="1" x14ac:dyDescent="0.2">
      <c r="A57" s="23"/>
      <c r="B57" s="32" t="s">
        <v>17</v>
      </c>
      <c r="C57" s="106">
        <f t="shared" ref="C57:J57" si="31">SUM(C54:C56)</f>
        <v>5000</v>
      </c>
      <c r="D57" s="106">
        <f t="shared" si="31"/>
        <v>0</v>
      </c>
      <c r="E57" s="106">
        <f t="shared" si="31"/>
        <v>0</v>
      </c>
      <c r="F57" s="106">
        <f t="shared" si="31"/>
        <v>0</v>
      </c>
      <c r="G57" s="106">
        <f t="shared" si="31"/>
        <v>0</v>
      </c>
      <c r="H57" s="106">
        <f t="shared" si="31"/>
        <v>0</v>
      </c>
      <c r="I57" s="106">
        <f t="shared" si="31"/>
        <v>0</v>
      </c>
      <c r="J57" s="106">
        <f t="shared" si="31"/>
        <v>0</v>
      </c>
      <c r="K57" s="106">
        <f t="shared" ref="K57:Z57" si="32">SUM(K54:K56)</f>
        <v>0</v>
      </c>
      <c r="L57" s="106">
        <f t="shared" si="32"/>
        <v>0</v>
      </c>
      <c r="M57" s="106">
        <f t="shared" si="32"/>
        <v>0</v>
      </c>
      <c r="N57" s="106">
        <f t="shared" si="32"/>
        <v>0</v>
      </c>
      <c r="O57" s="106">
        <f t="shared" si="32"/>
        <v>0</v>
      </c>
      <c r="P57" s="106">
        <f t="shared" si="32"/>
        <v>0</v>
      </c>
      <c r="Q57" s="106">
        <f t="shared" si="32"/>
        <v>0</v>
      </c>
      <c r="R57" s="106">
        <f t="shared" si="32"/>
        <v>0</v>
      </c>
      <c r="S57" s="106">
        <f t="shared" si="32"/>
        <v>0</v>
      </c>
      <c r="T57" s="106">
        <f t="shared" si="32"/>
        <v>0</v>
      </c>
      <c r="U57" s="106">
        <f t="shared" si="32"/>
        <v>0</v>
      </c>
      <c r="V57" s="106">
        <f t="shared" si="32"/>
        <v>0</v>
      </c>
      <c r="W57" s="106">
        <f t="shared" si="32"/>
        <v>0</v>
      </c>
      <c r="X57" s="106">
        <f t="shared" si="32"/>
        <v>0</v>
      </c>
      <c r="Y57" s="106">
        <f t="shared" si="32"/>
        <v>0</v>
      </c>
      <c r="Z57" s="106">
        <f t="shared" si="32"/>
        <v>0</v>
      </c>
      <c r="AA57" s="43"/>
      <c r="AB57" s="108">
        <f>SUM(AB54:AB56)</f>
        <v>5000</v>
      </c>
      <c r="BH57" s="24"/>
    </row>
    <row r="58" spans="1:60" ht="12.75" thickBot="1" x14ac:dyDescent="0.25">
      <c r="C58" s="34"/>
      <c r="D58" s="34"/>
      <c r="E58" s="34"/>
      <c r="F58" s="34"/>
      <c r="G58" s="34"/>
      <c r="H58" s="34"/>
      <c r="I58" s="34"/>
      <c r="J58" s="34"/>
      <c r="K58" s="34"/>
      <c r="L58" s="34"/>
      <c r="M58" s="34"/>
      <c r="N58" s="34"/>
      <c r="O58" s="34"/>
      <c r="P58" s="34"/>
      <c r="Q58" s="34"/>
      <c r="R58" s="34"/>
      <c r="S58" s="34"/>
      <c r="T58" s="34"/>
      <c r="U58" s="34"/>
      <c r="V58" s="34"/>
      <c r="W58" s="34"/>
      <c r="X58" s="34"/>
      <c r="Y58" s="34"/>
      <c r="Z58" s="34"/>
      <c r="AB58" s="34"/>
    </row>
    <row r="59" spans="1:60" s="9" customFormat="1" ht="12.75" thickBot="1" x14ac:dyDescent="0.25">
      <c r="A59" s="23"/>
      <c r="B59" s="27" t="s">
        <v>34</v>
      </c>
      <c r="C59" s="109">
        <f t="shared" ref="C59:J59" si="33">C51+C57</f>
        <v>10000</v>
      </c>
      <c r="D59" s="109">
        <f t="shared" si="33"/>
        <v>0</v>
      </c>
      <c r="E59" s="109">
        <f t="shared" si="33"/>
        <v>0</v>
      </c>
      <c r="F59" s="109">
        <f t="shared" si="33"/>
        <v>0</v>
      </c>
      <c r="G59" s="109">
        <f t="shared" si="33"/>
        <v>0</v>
      </c>
      <c r="H59" s="109">
        <f t="shared" si="33"/>
        <v>0</v>
      </c>
      <c r="I59" s="109">
        <f t="shared" si="33"/>
        <v>0</v>
      </c>
      <c r="J59" s="109">
        <f t="shared" si="33"/>
        <v>0</v>
      </c>
      <c r="K59" s="109">
        <f t="shared" ref="K59:Z59" si="34">K51+K57</f>
        <v>0</v>
      </c>
      <c r="L59" s="109">
        <f t="shared" si="34"/>
        <v>0</v>
      </c>
      <c r="M59" s="109">
        <f t="shared" si="34"/>
        <v>0</v>
      </c>
      <c r="N59" s="109">
        <f t="shared" si="34"/>
        <v>0</v>
      </c>
      <c r="O59" s="109">
        <f t="shared" si="34"/>
        <v>0</v>
      </c>
      <c r="P59" s="109">
        <f t="shared" si="34"/>
        <v>0</v>
      </c>
      <c r="Q59" s="109">
        <f t="shared" si="34"/>
        <v>0</v>
      </c>
      <c r="R59" s="109">
        <f t="shared" si="34"/>
        <v>0</v>
      </c>
      <c r="S59" s="109">
        <f t="shared" si="34"/>
        <v>0</v>
      </c>
      <c r="T59" s="109">
        <f t="shared" si="34"/>
        <v>0</v>
      </c>
      <c r="U59" s="109">
        <f t="shared" si="34"/>
        <v>0</v>
      </c>
      <c r="V59" s="109">
        <f t="shared" si="34"/>
        <v>0</v>
      </c>
      <c r="W59" s="109">
        <f t="shared" si="34"/>
        <v>0</v>
      </c>
      <c r="X59" s="109">
        <f t="shared" si="34"/>
        <v>0</v>
      </c>
      <c r="Y59" s="109">
        <f t="shared" si="34"/>
        <v>0</v>
      </c>
      <c r="Z59" s="109">
        <f t="shared" si="34"/>
        <v>0</v>
      </c>
      <c r="AA59" s="44"/>
      <c r="AB59" s="109">
        <f>AB51+AB57</f>
        <v>10000</v>
      </c>
      <c r="BH59" s="24"/>
    </row>
    <row r="65" spans="2:26" x14ac:dyDescent="0.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2:26" x14ac:dyDescent="0.2">
      <c r="B66" s="224"/>
      <c r="C66" s="224"/>
      <c r="D66" s="224"/>
      <c r="E66" s="224"/>
      <c r="F66" s="224"/>
      <c r="G66" s="224"/>
      <c r="H66" s="224"/>
      <c r="I66" s="224"/>
      <c r="J66" s="224"/>
      <c r="K66" s="191"/>
      <c r="L66" s="191"/>
      <c r="M66" s="191"/>
      <c r="N66" s="191"/>
      <c r="O66" s="191"/>
      <c r="P66" s="191"/>
      <c r="Q66" s="191"/>
      <c r="R66" s="191"/>
      <c r="S66" s="191"/>
      <c r="T66" s="191"/>
      <c r="U66" s="191"/>
      <c r="V66" s="191"/>
      <c r="W66" s="191"/>
      <c r="X66" s="191"/>
      <c r="Y66" s="191"/>
      <c r="Z66" s="191"/>
    </row>
    <row r="67" spans="2:26" x14ac:dyDescent="0.2">
      <c r="B67" s="224"/>
      <c r="C67" s="224"/>
      <c r="D67" s="224"/>
      <c r="E67" s="224"/>
      <c r="F67" s="224"/>
      <c r="G67" s="224"/>
      <c r="H67" s="224"/>
      <c r="I67" s="224"/>
      <c r="J67" s="224"/>
      <c r="K67" s="191"/>
      <c r="L67" s="191"/>
      <c r="M67" s="191"/>
      <c r="N67" s="191"/>
      <c r="O67" s="191"/>
      <c r="P67" s="191"/>
      <c r="Q67" s="191"/>
      <c r="R67" s="191"/>
      <c r="S67" s="191"/>
      <c r="T67" s="191"/>
      <c r="U67" s="191"/>
      <c r="V67" s="191"/>
      <c r="W67" s="191"/>
      <c r="X67" s="191"/>
      <c r="Y67" s="191"/>
      <c r="Z67" s="191"/>
    </row>
    <row r="68" spans="2:26" x14ac:dyDescent="0.2">
      <c r="B68" s="224"/>
      <c r="C68" s="224"/>
      <c r="D68" s="224"/>
      <c r="E68" s="224"/>
      <c r="F68" s="224"/>
      <c r="G68" s="224"/>
      <c r="H68" s="224"/>
      <c r="I68" s="224"/>
      <c r="J68" s="224"/>
      <c r="K68" s="191"/>
      <c r="L68" s="191"/>
      <c r="M68" s="191"/>
      <c r="N68" s="191"/>
      <c r="O68" s="191"/>
      <c r="P68" s="191"/>
      <c r="Q68" s="191"/>
      <c r="R68" s="191"/>
      <c r="S68" s="191"/>
      <c r="T68" s="191"/>
      <c r="U68" s="191"/>
      <c r="V68" s="191"/>
      <c r="W68" s="191"/>
      <c r="X68" s="191"/>
      <c r="Y68" s="191"/>
      <c r="Z68" s="191"/>
    </row>
    <row r="69" spans="2:26" x14ac:dyDescent="0.2">
      <c r="B69" s="224"/>
      <c r="C69" s="224"/>
      <c r="D69" s="224"/>
      <c r="E69" s="224"/>
      <c r="F69" s="224"/>
      <c r="G69" s="224"/>
      <c r="H69" s="224"/>
      <c r="I69" s="224"/>
      <c r="J69" s="224"/>
      <c r="K69" s="191"/>
      <c r="L69" s="191"/>
      <c r="M69" s="191"/>
      <c r="N69" s="191"/>
      <c r="O69" s="191"/>
      <c r="P69" s="191"/>
      <c r="Q69" s="191"/>
      <c r="R69" s="191"/>
      <c r="S69" s="191"/>
      <c r="T69" s="191"/>
      <c r="U69" s="191"/>
      <c r="V69" s="191"/>
      <c r="W69" s="191"/>
      <c r="X69" s="191"/>
      <c r="Y69" s="191"/>
      <c r="Z69" s="191"/>
    </row>
  </sheetData>
  <mergeCells count="1">
    <mergeCell ref="B66:J69"/>
  </mergeCells>
  <phoneticPr fontId="7" type="noConversion"/>
  <pageMargins left="0.25" right="0.25" top="0.75" bottom="0.75" header="0.3" footer="0.3"/>
  <pageSetup scale="5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B55B-390F-4317-97E4-CEAD64BA9421}">
  <sheetPr>
    <tabColor rgb="FFE2F0E1"/>
    <pageSetUpPr fitToPage="1"/>
  </sheetPr>
  <dimension ref="A1:AV73"/>
  <sheetViews>
    <sheetView showGridLines="0" tabSelected="1" zoomScaleNormal="100" workbookViewId="0">
      <selection activeCell="I68" sqref="I68"/>
    </sheetView>
  </sheetViews>
  <sheetFormatPr defaultColWidth="9.140625" defaultRowHeight="12" x14ac:dyDescent="0.2"/>
  <cols>
    <col min="1" max="1" width="2.28515625" style="13" customWidth="1"/>
    <col min="2" max="2" width="46.28515625" style="1" customWidth="1"/>
    <col min="3" max="14" width="16.5703125" style="1" customWidth="1"/>
    <col min="15" max="15" width="2.85546875" style="34" customWidth="1"/>
    <col min="16" max="16" width="16.5703125" style="1" customWidth="1"/>
    <col min="17" max="40" width="10.28515625" style="1" bestFit="1" customWidth="1"/>
    <col min="41" max="41" width="10.28515625" style="3" bestFit="1" customWidth="1"/>
    <col min="42" max="16384" width="9.140625" style="1"/>
  </cols>
  <sheetData>
    <row r="1" spans="1:41" ht="65.25" customHeight="1" x14ac:dyDescent="0.2">
      <c r="C1" s="59"/>
      <c r="H1" s="2"/>
      <c r="I1" s="2"/>
      <c r="J1" s="2"/>
      <c r="K1" s="2"/>
      <c r="L1" s="2"/>
      <c r="M1" s="2"/>
      <c r="N1" s="2"/>
      <c r="P1" s="2"/>
      <c r="Q1" s="2"/>
      <c r="R1" s="2"/>
      <c r="S1" s="2"/>
      <c r="T1" s="2"/>
      <c r="U1" s="2"/>
      <c r="AO1" s="1"/>
    </row>
    <row r="3" spans="1:41" ht="15" x14ac:dyDescent="0.25">
      <c r="B3" s="60" t="s">
        <v>50</v>
      </c>
    </row>
    <row r="5" spans="1:41" x14ac:dyDescent="0.2">
      <c r="B5" s="46" t="s">
        <v>44</v>
      </c>
      <c r="C5" s="173">
        <f>Instructions!I10</f>
        <v>43955</v>
      </c>
      <c r="F5" s="5"/>
      <c r="G5" s="5"/>
      <c r="O5" s="35"/>
    </row>
    <row r="6" spans="1:41" x14ac:dyDescent="0.2">
      <c r="B6" s="46" t="s">
        <v>45</v>
      </c>
      <c r="C6" s="186">
        <f>Instructions!I9</f>
        <v>15</v>
      </c>
      <c r="F6" s="5"/>
      <c r="G6" s="5"/>
      <c r="O6" s="35"/>
    </row>
    <row r="7" spans="1:41" x14ac:dyDescent="0.2">
      <c r="B7" s="46"/>
      <c r="C7" s="173"/>
      <c r="F7" s="5"/>
      <c r="G7" s="5"/>
      <c r="O7" s="35"/>
      <c r="AO7" s="12"/>
    </row>
    <row r="8" spans="1:41" x14ac:dyDescent="0.2">
      <c r="B8" s="46" t="s">
        <v>43</v>
      </c>
      <c r="C8" s="174">
        <f>Instructions!I11</f>
        <v>0</v>
      </c>
      <c r="F8" s="5"/>
      <c r="G8" s="5"/>
      <c r="AO8" s="12"/>
    </row>
    <row r="9" spans="1:41" x14ac:dyDescent="0.2">
      <c r="B9" s="46" t="s">
        <v>51</v>
      </c>
      <c r="C9" s="47">
        <f>IF(C8&gt;0, IF(C6&lt;10, C6*1000, 10000), 0)</f>
        <v>0</v>
      </c>
      <c r="AL9" s="3"/>
      <c r="AO9" s="1"/>
    </row>
    <row r="10" spans="1:41" x14ac:dyDescent="0.2">
      <c r="B10" s="46" t="s">
        <v>66</v>
      </c>
      <c r="C10" s="47">
        <f>IF(C8-C9&lt;0, 0, C8-C9)</f>
        <v>0</v>
      </c>
      <c r="AL10" s="12"/>
      <c r="AO10" s="1"/>
    </row>
    <row r="11" spans="1:41" x14ac:dyDescent="0.2">
      <c r="AL11" s="12"/>
      <c r="AO11" s="1"/>
    </row>
    <row r="12" spans="1:41" ht="12.75" x14ac:dyDescent="0.2">
      <c r="O12" s="52"/>
      <c r="AL12" s="12"/>
      <c r="AO12" s="1"/>
    </row>
    <row r="13" spans="1:41" s="51" customFormat="1" ht="12.75" x14ac:dyDescent="0.2">
      <c r="A13" s="49" t="s">
        <v>19</v>
      </c>
      <c r="B13" s="50" t="s">
        <v>55</v>
      </c>
      <c r="O13" s="36"/>
      <c r="AL13" s="53"/>
    </row>
    <row r="14" spans="1:41" x14ac:dyDescent="0.2">
      <c r="B14" s="9"/>
      <c r="C14" s="56" t="s">
        <v>29</v>
      </c>
      <c r="D14" s="56" t="s">
        <v>9</v>
      </c>
      <c r="E14" s="56" t="s">
        <v>10</v>
      </c>
      <c r="F14" s="25"/>
      <c r="G14" s="25"/>
      <c r="H14" s="25"/>
      <c r="I14" s="25"/>
      <c r="J14" s="25"/>
      <c r="K14" s="25"/>
      <c r="L14" s="25"/>
      <c r="M14" s="25"/>
      <c r="N14" s="25"/>
      <c r="O14" s="36"/>
      <c r="P14" s="25"/>
    </row>
    <row r="15" spans="1:41" x14ac:dyDescent="0.2">
      <c r="B15" s="9"/>
      <c r="C15" s="20"/>
      <c r="D15" s="19"/>
      <c r="E15" s="14"/>
      <c r="F15" s="25"/>
      <c r="G15" s="25"/>
      <c r="H15" s="25"/>
      <c r="I15" s="25"/>
      <c r="J15" s="25"/>
      <c r="K15" s="25"/>
      <c r="L15" s="25"/>
      <c r="M15" s="25"/>
      <c r="N15" s="25"/>
      <c r="O15" s="1"/>
      <c r="P15" s="25"/>
      <c r="AO15" s="12"/>
    </row>
    <row r="16" spans="1:41" x14ac:dyDescent="0.2">
      <c r="B16" s="55" t="s">
        <v>52</v>
      </c>
      <c r="C16" s="30">
        <f>C9</f>
        <v>0</v>
      </c>
      <c r="D16" s="30">
        <f>C9</f>
        <v>0</v>
      </c>
      <c r="O16" s="1"/>
      <c r="AM16" s="3"/>
      <c r="AO16" s="1"/>
    </row>
    <row r="17" spans="1:41" x14ac:dyDescent="0.2">
      <c r="B17" s="55" t="s">
        <v>53</v>
      </c>
      <c r="C17" s="30">
        <f>C16-C26</f>
        <v>0</v>
      </c>
      <c r="D17" s="30">
        <f>D16-D26</f>
        <v>0</v>
      </c>
      <c r="O17" s="1"/>
      <c r="AM17" s="3"/>
      <c r="AO17" s="1"/>
    </row>
    <row r="18" spans="1:41" x14ac:dyDescent="0.2">
      <c r="B18" s="9"/>
      <c r="C18" s="10"/>
      <c r="D18" s="18"/>
      <c r="E18" s="10"/>
      <c r="O18" s="1"/>
      <c r="AN18" s="3"/>
      <c r="AO18" s="1"/>
    </row>
    <row r="19" spans="1:41" x14ac:dyDescent="0.2">
      <c r="B19" s="9" t="s">
        <v>56</v>
      </c>
      <c r="C19" s="10"/>
      <c r="D19" s="10"/>
      <c r="E19" s="10"/>
      <c r="AN19" s="3"/>
      <c r="AO19" s="1"/>
    </row>
    <row r="20" spans="1:41" x14ac:dyDescent="0.2">
      <c r="B20" s="153" t="s">
        <v>106</v>
      </c>
      <c r="C20" s="101">
        <v>0</v>
      </c>
      <c r="D20" s="7">
        <f>P56</f>
        <v>0</v>
      </c>
      <c r="E20" s="7">
        <f>D20-C20</f>
        <v>0</v>
      </c>
      <c r="AN20" s="3"/>
      <c r="AO20" s="1"/>
    </row>
    <row r="21" spans="1:41" x14ac:dyDescent="0.2">
      <c r="B21" s="153" t="s">
        <v>107</v>
      </c>
      <c r="C21" s="101">
        <v>0</v>
      </c>
      <c r="D21" s="7">
        <f t="shared" ref="D21:D25" si="0">P57</f>
        <v>0</v>
      </c>
      <c r="E21" s="7">
        <f t="shared" ref="E21:E25" si="1">D21-C21</f>
        <v>0</v>
      </c>
      <c r="AN21" s="3"/>
      <c r="AO21" s="1"/>
    </row>
    <row r="22" spans="1:41" x14ac:dyDescent="0.2">
      <c r="B22" s="153" t="s">
        <v>108</v>
      </c>
      <c r="C22" s="101">
        <v>0</v>
      </c>
      <c r="D22" s="7">
        <f t="shared" si="0"/>
        <v>0</v>
      </c>
      <c r="E22" s="7">
        <f t="shared" si="1"/>
        <v>0</v>
      </c>
      <c r="AN22" s="3"/>
      <c r="AO22" s="1"/>
    </row>
    <row r="23" spans="1:41" x14ac:dyDescent="0.2">
      <c r="B23" s="153" t="s">
        <v>109</v>
      </c>
      <c r="C23" s="101">
        <v>0</v>
      </c>
      <c r="D23" s="7">
        <f t="shared" si="0"/>
        <v>0</v>
      </c>
      <c r="E23" s="7">
        <f t="shared" si="1"/>
        <v>0</v>
      </c>
      <c r="AN23" s="3"/>
      <c r="AO23" s="1"/>
    </row>
    <row r="24" spans="1:41" x14ac:dyDescent="0.2">
      <c r="B24" s="153" t="s">
        <v>110</v>
      </c>
      <c r="C24" s="103">
        <v>0</v>
      </c>
      <c r="D24" s="7">
        <f t="shared" si="0"/>
        <v>0</v>
      </c>
      <c r="E24" s="7">
        <f t="shared" si="1"/>
        <v>0</v>
      </c>
      <c r="AN24" s="3"/>
      <c r="AO24" s="1"/>
    </row>
    <row r="25" spans="1:41" ht="12.75" thickBot="1" x14ac:dyDescent="0.25">
      <c r="B25" s="153" t="s">
        <v>111</v>
      </c>
      <c r="C25" s="104">
        <v>0</v>
      </c>
      <c r="D25" s="7">
        <f t="shared" si="0"/>
        <v>0</v>
      </c>
      <c r="E25" s="8">
        <f t="shared" si="1"/>
        <v>0</v>
      </c>
      <c r="AN25" s="3"/>
      <c r="AO25" s="1"/>
    </row>
    <row r="26" spans="1:41" ht="12.75" thickBot="1" x14ac:dyDescent="0.25">
      <c r="B26" s="61" t="s">
        <v>54</v>
      </c>
      <c r="C26" s="28">
        <f>SUM(C20:C25)</f>
        <v>0</v>
      </c>
      <c r="D26" s="28">
        <f>SUM(D20:D25)</f>
        <v>0</v>
      </c>
      <c r="E26" s="28">
        <f>SUM(E20:E25)</f>
        <v>0</v>
      </c>
    </row>
    <row r="30" spans="1:41" s="51" customFormat="1" ht="12.75" x14ac:dyDescent="0.2">
      <c r="A30" s="49" t="s">
        <v>18</v>
      </c>
      <c r="B30" s="50" t="s">
        <v>57</v>
      </c>
      <c r="O30" s="34"/>
      <c r="AL30" s="53"/>
    </row>
    <row r="31" spans="1:41" x14ac:dyDescent="0.2">
      <c r="B31" s="9"/>
      <c r="C31" s="56" t="s">
        <v>29</v>
      </c>
      <c r="D31" s="56" t="s">
        <v>9</v>
      </c>
      <c r="E31" s="56" t="s">
        <v>10</v>
      </c>
      <c r="F31" s="25"/>
      <c r="G31" s="25"/>
      <c r="H31" s="25"/>
      <c r="I31" s="25"/>
      <c r="J31" s="25"/>
      <c r="K31" s="25"/>
      <c r="L31" s="25"/>
      <c r="M31" s="25"/>
      <c r="N31" s="25"/>
      <c r="P31" s="25"/>
    </row>
    <row r="32" spans="1:41" x14ac:dyDescent="0.2">
      <c r="B32" s="9"/>
      <c r="C32" s="20"/>
      <c r="D32" s="19"/>
      <c r="E32" s="14"/>
      <c r="F32" s="25"/>
      <c r="G32" s="25"/>
      <c r="H32" s="25"/>
      <c r="I32" s="25"/>
      <c r="J32" s="25"/>
      <c r="K32" s="25"/>
      <c r="L32" s="25"/>
      <c r="M32" s="25"/>
      <c r="N32" s="25"/>
      <c r="P32" s="25"/>
      <c r="AO32" s="12"/>
    </row>
    <row r="33" spans="1:48" x14ac:dyDescent="0.2">
      <c r="B33" s="55" t="s">
        <v>58</v>
      </c>
      <c r="C33" s="30">
        <f>C8-C9</f>
        <v>0</v>
      </c>
      <c r="D33" s="30">
        <f>C8-C9</f>
        <v>0</v>
      </c>
      <c r="AM33" s="3"/>
      <c r="AO33" s="1"/>
    </row>
    <row r="34" spans="1:48" x14ac:dyDescent="0.2">
      <c r="B34" s="55" t="s">
        <v>59</v>
      </c>
      <c r="C34" s="30">
        <f>C33-C43</f>
        <v>0</v>
      </c>
      <c r="D34" s="30">
        <f>D33-D43</f>
        <v>0</v>
      </c>
      <c r="AM34" s="3"/>
      <c r="AO34" s="1"/>
    </row>
    <row r="35" spans="1:48" x14ac:dyDescent="0.2">
      <c r="B35" s="9"/>
      <c r="C35" s="10"/>
      <c r="D35" s="18"/>
      <c r="E35" s="10"/>
      <c r="AN35" s="3"/>
      <c r="AO35" s="1"/>
    </row>
    <row r="36" spans="1:48" x14ac:dyDescent="0.2">
      <c r="B36" s="9" t="s">
        <v>56</v>
      </c>
      <c r="C36" s="10"/>
      <c r="D36" s="10"/>
      <c r="E36" s="10"/>
      <c r="AN36" s="3"/>
      <c r="AO36" s="1"/>
    </row>
    <row r="37" spans="1:48" x14ac:dyDescent="0.2">
      <c r="B37" s="153" t="s">
        <v>112</v>
      </c>
      <c r="C37" s="101">
        <v>0</v>
      </c>
      <c r="D37" s="7">
        <f>P65</f>
        <v>0</v>
      </c>
      <c r="E37" s="7">
        <f>D37-C37</f>
        <v>0</v>
      </c>
      <c r="AN37" s="3"/>
      <c r="AO37" s="1"/>
    </row>
    <row r="38" spans="1:48" x14ac:dyDescent="0.2">
      <c r="B38" s="153" t="s">
        <v>113</v>
      </c>
      <c r="C38" s="101">
        <v>0</v>
      </c>
      <c r="D38" s="7">
        <f t="shared" ref="D38:D42" si="2">P66</f>
        <v>0</v>
      </c>
      <c r="E38" s="7">
        <f t="shared" ref="E38:E42" si="3">D38-C38</f>
        <v>0</v>
      </c>
      <c r="AN38" s="3"/>
      <c r="AO38" s="1"/>
    </row>
    <row r="39" spans="1:48" x14ac:dyDescent="0.2">
      <c r="B39" s="153" t="s">
        <v>114</v>
      </c>
      <c r="C39" s="101">
        <v>0</v>
      </c>
      <c r="D39" s="7">
        <f t="shared" si="2"/>
        <v>0</v>
      </c>
      <c r="E39" s="7">
        <f t="shared" si="3"/>
        <v>0</v>
      </c>
      <c r="AN39" s="3"/>
      <c r="AO39" s="1"/>
    </row>
    <row r="40" spans="1:48" ht="12.75" x14ac:dyDescent="0.2">
      <c r="B40" s="153" t="s">
        <v>115</v>
      </c>
      <c r="C40" s="101">
        <v>0</v>
      </c>
      <c r="D40" s="7">
        <f t="shared" si="2"/>
        <v>0</v>
      </c>
      <c r="E40" s="7">
        <f t="shared" si="3"/>
        <v>0</v>
      </c>
      <c r="O40" s="52"/>
      <c r="AN40" s="3"/>
      <c r="AO40" s="1"/>
    </row>
    <row r="41" spans="1:48" x14ac:dyDescent="0.2">
      <c r="B41" s="153" t="s">
        <v>116</v>
      </c>
      <c r="C41" s="103">
        <v>0</v>
      </c>
      <c r="D41" s="7">
        <f t="shared" si="2"/>
        <v>0</v>
      </c>
      <c r="E41" s="7">
        <f t="shared" si="3"/>
        <v>0</v>
      </c>
      <c r="O41" s="57"/>
      <c r="AN41" s="3"/>
      <c r="AO41" s="1"/>
    </row>
    <row r="42" spans="1:48" ht="12.75" thickBot="1" x14ac:dyDescent="0.25">
      <c r="B42" s="153" t="s">
        <v>117</v>
      </c>
      <c r="C42" s="104">
        <v>0</v>
      </c>
      <c r="D42" s="7">
        <f t="shared" si="2"/>
        <v>0</v>
      </c>
      <c r="E42" s="8">
        <f t="shared" si="3"/>
        <v>0</v>
      </c>
      <c r="O42" s="38"/>
      <c r="AN42" s="3"/>
      <c r="AO42" s="1"/>
    </row>
    <row r="43" spans="1:48" ht="12.75" thickBot="1" x14ac:dyDescent="0.25">
      <c r="B43" s="61" t="s">
        <v>60</v>
      </c>
      <c r="C43" s="28">
        <f>SUM(C37:C42)</f>
        <v>0</v>
      </c>
      <c r="D43" s="28">
        <f>SUM(D37:D42)</f>
        <v>0</v>
      </c>
      <c r="E43" s="28">
        <f>SUM(E37:E42)</f>
        <v>0</v>
      </c>
      <c r="O43" s="38"/>
    </row>
    <row r="44" spans="1:48" x14ac:dyDescent="0.2">
      <c r="O44" s="39"/>
    </row>
    <row r="45" spans="1:48" x14ac:dyDescent="0.2">
      <c r="O45" s="39"/>
    </row>
    <row r="46" spans="1:48" x14ac:dyDescent="0.2">
      <c r="O46" s="40"/>
    </row>
    <row r="47" spans="1:48" s="51" customFormat="1" ht="12.75" x14ac:dyDescent="0.2">
      <c r="A47" s="49" t="s">
        <v>61</v>
      </c>
      <c r="B47" s="50" t="s">
        <v>62</v>
      </c>
      <c r="O47" s="62"/>
      <c r="AO47" s="54"/>
    </row>
    <row r="48" spans="1:48" x14ac:dyDescent="0.2">
      <c r="C48" s="58" t="s">
        <v>20</v>
      </c>
      <c r="D48" s="58" t="s">
        <v>21</v>
      </c>
      <c r="E48" s="58" t="s">
        <v>22</v>
      </c>
      <c r="F48" s="58" t="s">
        <v>23</v>
      </c>
      <c r="G48" s="58" t="s">
        <v>24</v>
      </c>
      <c r="H48" s="58" t="s">
        <v>25</v>
      </c>
      <c r="I48" s="58" t="s">
        <v>26</v>
      </c>
      <c r="J48" s="58" t="s">
        <v>27</v>
      </c>
      <c r="K48" s="58" t="s">
        <v>46</v>
      </c>
      <c r="L48" s="58" t="s">
        <v>47</v>
      </c>
      <c r="M48" s="58" t="s">
        <v>48</v>
      </c>
      <c r="N48" s="58" t="s">
        <v>49</v>
      </c>
      <c r="O48" s="41"/>
      <c r="P48" s="58" t="s">
        <v>28</v>
      </c>
      <c r="AO48" s="1"/>
      <c r="AV48" s="3"/>
    </row>
    <row r="49" spans="1:48" x14ac:dyDescent="0.2">
      <c r="B49" s="94" t="s">
        <v>102</v>
      </c>
      <c r="C49" s="18">
        <f>C5</f>
        <v>43955</v>
      </c>
      <c r="D49" s="18">
        <f t="shared" ref="D49:J49" si="4">C49+7</f>
        <v>43962</v>
      </c>
      <c r="E49" s="18">
        <f t="shared" si="4"/>
        <v>43969</v>
      </c>
      <c r="F49" s="18">
        <f t="shared" si="4"/>
        <v>43976</v>
      </c>
      <c r="G49" s="18">
        <f t="shared" si="4"/>
        <v>43983</v>
      </c>
      <c r="H49" s="18">
        <f t="shared" si="4"/>
        <v>43990</v>
      </c>
      <c r="I49" s="18">
        <f t="shared" si="4"/>
        <v>43997</v>
      </c>
      <c r="J49" s="18">
        <f t="shared" si="4"/>
        <v>44004</v>
      </c>
      <c r="K49" s="18">
        <f t="shared" ref="K49" si="5">J49+7</f>
        <v>44011</v>
      </c>
      <c r="L49" s="18">
        <f t="shared" ref="L49" si="6">K49+7</f>
        <v>44018</v>
      </c>
      <c r="M49" s="18">
        <f t="shared" ref="M49" si="7">L49+7</f>
        <v>44025</v>
      </c>
      <c r="N49" s="18">
        <f t="shared" ref="N49" si="8">M49+7</f>
        <v>44032</v>
      </c>
      <c r="O49" s="41"/>
      <c r="P49" s="18"/>
      <c r="AO49" s="1"/>
      <c r="AV49" s="3"/>
    </row>
    <row r="50" spans="1:48" x14ac:dyDescent="0.2">
      <c r="B50" s="94" t="s">
        <v>103</v>
      </c>
      <c r="C50" s="18">
        <f>C49+6</f>
        <v>43961</v>
      </c>
      <c r="D50" s="18">
        <f t="shared" ref="D50:N50" si="9">D49+6</f>
        <v>43968</v>
      </c>
      <c r="E50" s="18">
        <f t="shared" si="9"/>
        <v>43975</v>
      </c>
      <c r="F50" s="18">
        <f t="shared" si="9"/>
        <v>43982</v>
      </c>
      <c r="G50" s="18">
        <f t="shared" si="9"/>
        <v>43989</v>
      </c>
      <c r="H50" s="18">
        <f t="shared" si="9"/>
        <v>43996</v>
      </c>
      <c r="I50" s="18">
        <f t="shared" si="9"/>
        <v>44003</v>
      </c>
      <c r="J50" s="18">
        <f t="shared" si="9"/>
        <v>44010</v>
      </c>
      <c r="K50" s="18">
        <f t="shared" si="9"/>
        <v>44017</v>
      </c>
      <c r="L50" s="18">
        <f t="shared" si="9"/>
        <v>44024</v>
      </c>
      <c r="M50" s="18">
        <f t="shared" si="9"/>
        <v>44031</v>
      </c>
      <c r="N50" s="18">
        <f t="shared" si="9"/>
        <v>44038</v>
      </c>
      <c r="O50" s="41"/>
      <c r="P50" s="18"/>
      <c r="AO50" s="1"/>
      <c r="AV50" s="3"/>
    </row>
    <row r="51" spans="1:48" x14ac:dyDescent="0.2">
      <c r="C51" s="18"/>
      <c r="D51" s="18"/>
      <c r="E51" s="18"/>
      <c r="F51" s="18"/>
      <c r="G51" s="18"/>
      <c r="H51" s="18"/>
      <c r="I51" s="18"/>
      <c r="J51" s="18"/>
      <c r="K51" s="18"/>
      <c r="L51" s="18"/>
      <c r="M51" s="18"/>
      <c r="N51" s="18"/>
      <c r="O51" s="41"/>
      <c r="P51" s="18"/>
      <c r="AO51" s="1"/>
      <c r="AV51" s="3"/>
    </row>
    <row r="52" spans="1:48" x14ac:dyDescent="0.2">
      <c r="B52" s="29" t="s">
        <v>37</v>
      </c>
      <c r="C52" s="30">
        <f>C8</f>
        <v>0</v>
      </c>
      <c r="D52" s="30">
        <f>C53</f>
        <v>0</v>
      </c>
      <c r="E52" s="30">
        <f t="shared" ref="E52:N52" si="10">D53</f>
        <v>0</v>
      </c>
      <c r="F52" s="30">
        <f t="shared" si="10"/>
        <v>0</v>
      </c>
      <c r="G52" s="30">
        <f t="shared" si="10"/>
        <v>0</v>
      </c>
      <c r="H52" s="30">
        <f t="shared" si="10"/>
        <v>0</v>
      </c>
      <c r="I52" s="30">
        <f t="shared" si="10"/>
        <v>0</v>
      </c>
      <c r="J52" s="30">
        <f t="shared" si="10"/>
        <v>0</v>
      </c>
      <c r="K52" s="30">
        <f t="shared" si="10"/>
        <v>0</v>
      </c>
      <c r="L52" s="30">
        <f t="shared" si="10"/>
        <v>0</v>
      </c>
      <c r="M52" s="30">
        <f t="shared" si="10"/>
        <v>0</v>
      </c>
      <c r="N52" s="30">
        <f t="shared" si="10"/>
        <v>0</v>
      </c>
      <c r="O52" s="41"/>
      <c r="P52" s="30">
        <f>C52</f>
        <v>0</v>
      </c>
      <c r="AO52" s="1"/>
      <c r="AV52" s="3"/>
    </row>
    <row r="53" spans="1:48" x14ac:dyDescent="0.2">
      <c r="B53" s="29" t="s">
        <v>3</v>
      </c>
      <c r="C53" s="30">
        <f t="shared" ref="C53" si="11">C52-C73</f>
        <v>0</v>
      </c>
      <c r="D53" s="30">
        <f>D52-D73</f>
        <v>0</v>
      </c>
      <c r="E53" s="30">
        <f t="shared" ref="E53:N53" si="12">E52-E73</f>
        <v>0</v>
      </c>
      <c r="F53" s="30">
        <f t="shared" si="12"/>
        <v>0</v>
      </c>
      <c r="G53" s="30">
        <f t="shared" si="12"/>
        <v>0</v>
      </c>
      <c r="H53" s="30">
        <f t="shared" si="12"/>
        <v>0</v>
      </c>
      <c r="I53" s="30">
        <f t="shared" si="12"/>
        <v>0</v>
      </c>
      <c r="J53" s="30">
        <f t="shared" si="12"/>
        <v>0</v>
      </c>
      <c r="K53" s="30">
        <f t="shared" si="12"/>
        <v>0</v>
      </c>
      <c r="L53" s="30">
        <f t="shared" si="12"/>
        <v>0</v>
      </c>
      <c r="M53" s="30">
        <f t="shared" si="12"/>
        <v>0</v>
      </c>
      <c r="N53" s="30">
        <f t="shared" si="12"/>
        <v>0</v>
      </c>
      <c r="O53" s="41"/>
      <c r="P53" s="30">
        <f>N53</f>
        <v>0</v>
      </c>
      <c r="AO53" s="1"/>
      <c r="AV53" s="3"/>
    </row>
    <row r="54" spans="1:48" x14ac:dyDescent="0.2">
      <c r="O54" s="42"/>
    </row>
    <row r="55" spans="1:48" x14ac:dyDescent="0.2">
      <c r="B55" s="9" t="s">
        <v>67</v>
      </c>
      <c r="C55" s="10"/>
      <c r="D55" s="10"/>
      <c r="E55" s="10"/>
      <c r="F55" s="10"/>
      <c r="G55" s="10"/>
      <c r="H55" s="10"/>
      <c r="I55" s="10"/>
      <c r="J55" s="10"/>
      <c r="K55" s="10"/>
      <c r="L55" s="10"/>
      <c r="M55" s="10"/>
      <c r="N55" s="10"/>
      <c r="O55" s="43"/>
      <c r="P55" s="10"/>
      <c r="AO55" s="1"/>
      <c r="AV55" s="3"/>
    </row>
    <row r="56" spans="1:48" x14ac:dyDescent="0.2">
      <c r="B56" s="154" t="str">
        <f>B20</f>
        <v>Expense 1</v>
      </c>
      <c r="C56" s="101"/>
      <c r="D56" s="101"/>
      <c r="E56" s="101"/>
      <c r="F56" s="101"/>
      <c r="G56" s="101"/>
      <c r="H56" s="101"/>
      <c r="I56" s="101"/>
      <c r="J56" s="101"/>
      <c r="K56" s="101"/>
      <c r="L56" s="101"/>
      <c r="M56" s="101"/>
      <c r="N56" s="101"/>
      <c r="P56" s="7">
        <f>SUM(C56:N56)</f>
        <v>0</v>
      </c>
      <c r="AO56" s="1"/>
      <c r="AV56" s="3"/>
    </row>
    <row r="57" spans="1:48" x14ac:dyDescent="0.2">
      <c r="B57" s="154" t="str">
        <f t="shared" ref="B57:B61" si="13">B21</f>
        <v>Expense 2</v>
      </c>
      <c r="C57" s="101"/>
      <c r="D57" s="101"/>
      <c r="E57" s="101"/>
      <c r="F57" s="101"/>
      <c r="G57" s="101"/>
      <c r="H57" s="101"/>
      <c r="I57" s="101"/>
      <c r="J57" s="101"/>
      <c r="K57" s="101"/>
      <c r="L57" s="101"/>
      <c r="M57" s="101"/>
      <c r="N57" s="101"/>
      <c r="P57" s="7">
        <f t="shared" ref="P57:P61" si="14">SUM(C57:N57)</f>
        <v>0</v>
      </c>
      <c r="AO57" s="1"/>
      <c r="AV57" s="3"/>
    </row>
    <row r="58" spans="1:48" x14ac:dyDescent="0.2">
      <c r="B58" s="154" t="str">
        <f t="shared" si="13"/>
        <v>Expense 3</v>
      </c>
      <c r="C58" s="101"/>
      <c r="D58" s="101"/>
      <c r="E58" s="101"/>
      <c r="F58" s="101"/>
      <c r="G58" s="101"/>
      <c r="H58" s="101"/>
      <c r="I58" s="101"/>
      <c r="J58" s="101"/>
      <c r="K58" s="101"/>
      <c r="L58" s="101"/>
      <c r="M58" s="101"/>
      <c r="N58" s="101"/>
      <c r="O58" s="41"/>
      <c r="P58" s="7">
        <f t="shared" si="14"/>
        <v>0</v>
      </c>
      <c r="AO58" s="1"/>
      <c r="AV58" s="3"/>
    </row>
    <row r="59" spans="1:48" x14ac:dyDescent="0.2">
      <c r="B59" s="154" t="str">
        <f t="shared" si="13"/>
        <v>Expense 4</v>
      </c>
      <c r="C59" s="101"/>
      <c r="D59" s="101"/>
      <c r="E59" s="101"/>
      <c r="F59" s="101"/>
      <c r="G59" s="101"/>
      <c r="H59" s="101"/>
      <c r="I59" s="101"/>
      <c r="J59" s="101"/>
      <c r="K59" s="101"/>
      <c r="L59" s="101"/>
      <c r="M59" s="101"/>
      <c r="N59" s="101"/>
      <c r="O59" s="41"/>
      <c r="P59" s="7">
        <f t="shared" si="14"/>
        <v>0</v>
      </c>
      <c r="AO59" s="1"/>
      <c r="AV59" s="3"/>
    </row>
    <row r="60" spans="1:48" x14ac:dyDescent="0.2">
      <c r="B60" s="154" t="str">
        <f t="shared" si="13"/>
        <v>Expense 5</v>
      </c>
      <c r="C60" s="103"/>
      <c r="D60" s="103"/>
      <c r="E60" s="103"/>
      <c r="F60" s="103"/>
      <c r="G60" s="103"/>
      <c r="H60" s="103"/>
      <c r="I60" s="103"/>
      <c r="J60" s="101"/>
      <c r="K60" s="101"/>
      <c r="L60" s="101"/>
      <c r="M60" s="101"/>
      <c r="N60" s="101"/>
      <c r="O60" s="41"/>
      <c r="P60" s="7">
        <f t="shared" si="14"/>
        <v>0</v>
      </c>
      <c r="AO60" s="1"/>
      <c r="AV60" s="3"/>
    </row>
    <row r="61" spans="1:48" x14ac:dyDescent="0.2">
      <c r="B61" s="154" t="str">
        <f t="shared" si="13"/>
        <v>Expense 6</v>
      </c>
      <c r="C61" s="104"/>
      <c r="D61" s="104"/>
      <c r="E61" s="104"/>
      <c r="F61" s="104"/>
      <c r="G61" s="104"/>
      <c r="H61" s="104"/>
      <c r="I61" s="104"/>
      <c r="J61" s="104"/>
      <c r="K61" s="103"/>
      <c r="L61" s="103"/>
      <c r="M61" s="103"/>
      <c r="N61" s="103"/>
      <c r="O61" s="42"/>
      <c r="P61" s="7">
        <f t="shared" si="14"/>
        <v>0</v>
      </c>
      <c r="AO61" s="1"/>
      <c r="AV61" s="3"/>
    </row>
    <row r="62" spans="1:48" s="9" customFormat="1" x14ac:dyDescent="0.2">
      <c r="A62" s="23"/>
      <c r="B62" s="155" t="s">
        <v>63</v>
      </c>
      <c r="C62" s="33">
        <f t="shared" ref="C62:I62" si="15">SUM(C56:C61)</f>
        <v>0</v>
      </c>
      <c r="D62" s="33">
        <f t="shared" si="15"/>
        <v>0</v>
      </c>
      <c r="E62" s="33">
        <f t="shared" si="15"/>
        <v>0</v>
      </c>
      <c r="F62" s="33">
        <f t="shared" si="15"/>
        <v>0</v>
      </c>
      <c r="G62" s="33">
        <f t="shared" si="15"/>
        <v>0</v>
      </c>
      <c r="H62" s="33">
        <f t="shared" si="15"/>
        <v>0</v>
      </c>
      <c r="I62" s="33">
        <f t="shared" si="15"/>
        <v>0</v>
      </c>
      <c r="J62" s="33">
        <f>SUM(J56:J61)</f>
        <v>0</v>
      </c>
      <c r="K62" s="33">
        <f t="shared" ref="K62:N62" si="16">SUM(K56:K61)</f>
        <v>0</v>
      </c>
      <c r="L62" s="33">
        <f t="shared" si="16"/>
        <v>0</v>
      </c>
      <c r="M62" s="33">
        <f t="shared" si="16"/>
        <v>0</v>
      </c>
      <c r="N62" s="33">
        <f t="shared" si="16"/>
        <v>0</v>
      </c>
      <c r="O62" s="43"/>
      <c r="P62" s="33">
        <f>SUM(P56:P61)</f>
        <v>0</v>
      </c>
      <c r="AV62" s="24"/>
    </row>
    <row r="63" spans="1:48" x14ac:dyDescent="0.2">
      <c r="B63" s="156"/>
      <c r="AO63" s="1"/>
      <c r="AV63" s="3"/>
    </row>
    <row r="64" spans="1:48" x14ac:dyDescent="0.2">
      <c r="B64" s="157" t="s">
        <v>68</v>
      </c>
      <c r="C64" s="110"/>
      <c r="D64" s="110"/>
      <c r="E64" s="110"/>
      <c r="F64" s="110"/>
      <c r="G64" s="110"/>
      <c r="H64" s="110"/>
      <c r="I64" s="110"/>
      <c r="J64" s="110"/>
      <c r="K64" s="110"/>
      <c r="L64" s="110"/>
      <c r="M64" s="110"/>
      <c r="N64" s="110"/>
      <c r="O64" s="44"/>
      <c r="AO64" s="1"/>
      <c r="AV64" s="3"/>
    </row>
    <row r="65" spans="1:48" x14ac:dyDescent="0.2">
      <c r="B65" s="154" t="str">
        <f>B37</f>
        <v>Expense 7</v>
      </c>
      <c r="C65" s="101"/>
      <c r="D65" s="101"/>
      <c r="E65" s="101"/>
      <c r="F65" s="101"/>
      <c r="G65" s="101"/>
      <c r="H65" s="101"/>
      <c r="I65" s="101"/>
      <c r="J65" s="101"/>
      <c r="K65" s="101"/>
      <c r="L65" s="101"/>
      <c r="M65" s="101"/>
      <c r="N65" s="101"/>
      <c r="P65" s="7">
        <f>SUM(C65:N65)</f>
        <v>0</v>
      </c>
      <c r="AO65" s="1"/>
      <c r="AV65" s="3"/>
    </row>
    <row r="66" spans="1:48" x14ac:dyDescent="0.2">
      <c r="B66" s="154" t="str">
        <f t="shared" ref="B66:B69" si="17">B38</f>
        <v>Expense 8</v>
      </c>
      <c r="C66" s="101"/>
      <c r="D66" s="101"/>
      <c r="E66" s="101"/>
      <c r="F66" s="101"/>
      <c r="G66" s="101"/>
      <c r="H66" s="101"/>
      <c r="I66" s="101"/>
      <c r="J66" s="101"/>
      <c r="K66" s="101"/>
      <c r="L66" s="101"/>
      <c r="M66" s="101"/>
      <c r="N66" s="101"/>
      <c r="P66" s="7">
        <f t="shared" ref="P66:P70" si="18">SUM(C66:N66)</f>
        <v>0</v>
      </c>
      <c r="AO66" s="1"/>
      <c r="AV66" s="3"/>
    </row>
    <row r="67" spans="1:48" x14ac:dyDescent="0.2">
      <c r="B67" s="154" t="str">
        <f t="shared" si="17"/>
        <v>Expense 9</v>
      </c>
      <c r="C67" s="101"/>
      <c r="D67" s="101"/>
      <c r="E67" s="101"/>
      <c r="F67" s="101"/>
      <c r="G67" s="101"/>
      <c r="H67" s="101"/>
      <c r="I67" s="101"/>
      <c r="J67" s="101"/>
      <c r="K67" s="101"/>
      <c r="L67" s="101"/>
      <c r="M67" s="101"/>
      <c r="N67" s="101"/>
      <c r="P67" s="7">
        <f t="shared" si="18"/>
        <v>0</v>
      </c>
      <c r="AO67" s="1"/>
      <c r="AV67" s="3"/>
    </row>
    <row r="68" spans="1:48" x14ac:dyDescent="0.2">
      <c r="B68" s="154" t="str">
        <f t="shared" si="17"/>
        <v>Expense 10</v>
      </c>
      <c r="C68" s="101"/>
      <c r="D68" s="101"/>
      <c r="E68" s="101"/>
      <c r="F68" s="101"/>
      <c r="G68" s="101"/>
      <c r="H68" s="101"/>
      <c r="I68" s="101"/>
      <c r="J68" s="101"/>
      <c r="K68" s="101"/>
      <c r="L68" s="101"/>
      <c r="M68" s="101"/>
      <c r="N68" s="101"/>
      <c r="P68" s="7">
        <f t="shared" si="18"/>
        <v>0</v>
      </c>
      <c r="AO68" s="1"/>
      <c r="AV68" s="3"/>
    </row>
    <row r="69" spans="1:48" x14ac:dyDescent="0.2">
      <c r="B69" s="154" t="str">
        <f t="shared" si="17"/>
        <v>Expense 11</v>
      </c>
      <c r="C69" s="101"/>
      <c r="D69" s="101"/>
      <c r="E69" s="101"/>
      <c r="F69" s="101"/>
      <c r="G69" s="101"/>
      <c r="H69" s="101"/>
      <c r="I69" s="101"/>
      <c r="J69" s="101"/>
      <c r="K69" s="101"/>
      <c r="L69" s="101"/>
      <c r="M69" s="101"/>
      <c r="N69" s="101"/>
      <c r="P69" s="7"/>
      <c r="AO69" s="1"/>
      <c r="AV69" s="3"/>
    </row>
    <row r="70" spans="1:48" x14ac:dyDescent="0.2">
      <c r="B70" s="154" t="str">
        <f>B42</f>
        <v>Expense 12</v>
      </c>
      <c r="C70" s="104"/>
      <c r="D70" s="104"/>
      <c r="E70" s="104"/>
      <c r="F70" s="104"/>
      <c r="G70" s="104"/>
      <c r="H70" s="104"/>
      <c r="I70" s="104"/>
      <c r="J70" s="104"/>
      <c r="K70" s="103"/>
      <c r="L70" s="103"/>
      <c r="M70" s="103"/>
      <c r="N70" s="103"/>
      <c r="P70" s="7">
        <f t="shared" si="18"/>
        <v>0</v>
      </c>
      <c r="AO70" s="1"/>
      <c r="AV70" s="3"/>
    </row>
    <row r="71" spans="1:48" s="9" customFormat="1" x14ac:dyDescent="0.2">
      <c r="A71" s="23"/>
      <c r="B71" s="32" t="s">
        <v>64</v>
      </c>
      <c r="C71" s="33">
        <f t="shared" ref="C71:I71" si="19">SUM(C65:C70)</f>
        <v>0</v>
      </c>
      <c r="D71" s="33">
        <f t="shared" si="19"/>
        <v>0</v>
      </c>
      <c r="E71" s="33">
        <f t="shared" si="19"/>
        <v>0</v>
      </c>
      <c r="F71" s="33">
        <f t="shared" si="19"/>
        <v>0</v>
      </c>
      <c r="G71" s="33">
        <f t="shared" si="19"/>
        <v>0</v>
      </c>
      <c r="H71" s="33">
        <f t="shared" si="19"/>
        <v>0</v>
      </c>
      <c r="I71" s="33">
        <f t="shared" si="19"/>
        <v>0</v>
      </c>
      <c r="J71" s="33">
        <f>SUM(J65:J70)</f>
        <v>0</v>
      </c>
      <c r="K71" s="33">
        <f t="shared" ref="K71:N71" si="20">SUM(K65:K70)</f>
        <v>0</v>
      </c>
      <c r="L71" s="33">
        <f t="shared" si="20"/>
        <v>0</v>
      </c>
      <c r="M71" s="33">
        <f t="shared" si="20"/>
        <v>0</v>
      </c>
      <c r="N71" s="33">
        <f t="shared" si="20"/>
        <v>0</v>
      </c>
      <c r="O71" s="34"/>
      <c r="P71" s="33">
        <f>SUM(P65:P70)</f>
        <v>0</v>
      </c>
      <c r="AV71" s="24"/>
    </row>
    <row r="72" spans="1:48" ht="12.75" thickBot="1" x14ac:dyDescent="0.25">
      <c r="AO72" s="1"/>
      <c r="AV72" s="3"/>
    </row>
    <row r="73" spans="1:48" s="9" customFormat="1" ht="12.75" thickBot="1" x14ac:dyDescent="0.25">
      <c r="A73" s="23"/>
      <c r="B73" s="27" t="s">
        <v>65</v>
      </c>
      <c r="C73" s="28">
        <f t="shared" ref="C73:J73" si="21">C62+C71</f>
        <v>0</v>
      </c>
      <c r="D73" s="28">
        <f t="shared" si="21"/>
        <v>0</v>
      </c>
      <c r="E73" s="28">
        <f t="shared" si="21"/>
        <v>0</v>
      </c>
      <c r="F73" s="28">
        <f t="shared" si="21"/>
        <v>0</v>
      </c>
      <c r="G73" s="28">
        <f t="shared" si="21"/>
        <v>0</v>
      </c>
      <c r="H73" s="28">
        <f t="shared" si="21"/>
        <v>0</v>
      </c>
      <c r="I73" s="28">
        <f t="shared" si="21"/>
        <v>0</v>
      </c>
      <c r="J73" s="28">
        <f t="shared" si="21"/>
        <v>0</v>
      </c>
      <c r="K73" s="28">
        <f t="shared" ref="K73:N73" si="22">K62+K71</f>
        <v>0</v>
      </c>
      <c r="L73" s="28">
        <f t="shared" si="22"/>
        <v>0</v>
      </c>
      <c r="M73" s="28">
        <f t="shared" si="22"/>
        <v>0</v>
      </c>
      <c r="N73" s="28">
        <f t="shared" si="22"/>
        <v>0</v>
      </c>
      <c r="O73" s="34"/>
      <c r="P73" s="28">
        <f>P62+P71</f>
        <v>0</v>
      </c>
      <c r="AV73" s="24"/>
    </row>
  </sheetData>
  <phoneticPr fontId="7" type="noConversion"/>
  <pageMargins left="0.25" right="0.25" top="0.75" bottom="0.75" header="0.3" footer="0.3"/>
  <pageSetup scale="53"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Spending Summary</vt:lpstr>
      <vt:lpstr>PPP Loan Forgiveness Calculator</vt:lpstr>
      <vt:lpstr>PPP Loan Tracker</vt:lpstr>
      <vt:lpstr>EIDL Loan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Yoonsun C</dc:creator>
  <cp:lastModifiedBy>Kristine</cp:lastModifiedBy>
  <cp:lastPrinted>2020-05-28T17:08:55Z</cp:lastPrinted>
  <dcterms:created xsi:type="dcterms:W3CDTF">2020-05-07T00:06:09Z</dcterms:created>
  <dcterms:modified xsi:type="dcterms:W3CDTF">2020-06-04T22:29:23Z</dcterms:modified>
</cp:coreProperties>
</file>